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 Hamilton\Downloads\"/>
    </mc:Choice>
  </mc:AlternateContent>
  <bookViews>
    <workbookView xWindow="0" yWindow="0" windowWidth="24000" windowHeight="9732" tabRatio="425"/>
  </bookViews>
  <sheets>
    <sheet name="Dirona" sheetId="1" r:id="rId1"/>
  </sheets>
  <calcPr calcId="152511"/>
</workbook>
</file>

<file path=xl/calcChain.xml><?xml version="1.0" encoding="utf-8"?>
<calcChain xmlns="http://schemas.openxmlformats.org/spreadsheetml/2006/main">
  <c r="R11" i="1" l="1"/>
  <c r="H84" i="1" l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83" i="1"/>
  <c r="H72" i="1"/>
  <c r="I72" i="1"/>
  <c r="H73" i="1"/>
  <c r="I73" i="1"/>
  <c r="H74" i="1"/>
  <c r="I74" i="1"/>
  <c r="H75" i="1"/>
  <c r="I75" i="1"/>
  <c r="H76" i="1"/>
  <c r="I76" i="1"/>
  <c r="H77" i="1"/>
  <c r="H78" i="1"/>
  <c r="I78" i="1"/>
  <c r="H79" i="1"/>
  <c r="I71" i="1"/>
  <c r="H71" i="1"/>
  <c r="H63" i="1"/>
  <c r="H64" i="1"/>
  <c r="I64" i="1"/>
  <c r="H65" i="1"/>
  <c r="I65" i="1"/>
  <c r="H66" i="1"/>
  <c r="I66" i="1"/>
  <c r="H67" i="1"/>
  <c r="I67" i="1"/>
  <c r="I62" i="1"/>
  <c r="H62" i="1"/>
  <c r="H58" i="1"/>
  <c r="H57" i="1"/>
  <c r="H49" i="1"/>
  <c r="H50" i="1"/>
  <c r="I50" i="1"/>
  <c r="H51" i="1"/>
  <c r="I51" i="1"/>
  <c r="H52" i="1"/>
  <c r="I52" i="1"/>
  <c r="H53" i="1"/>
  <c r="I53" i="1"/>
  <c r="H48" i="1"/>
  <c r="H38" i="1"/>
  <c r="H39" i="1"/>
  <c r="H40" i="1"/>
  <c r="H41" i="1"/>
  <c r="H42" i="1"/>
  <c r="H43" i="1"/>
  <c r="I43" i="1"/>
  <c r="H44" i="1"/>
  <c r="H37" i="1"/>
  <c r="H27" i="1"/>
  <c r="H28" i="1"/>
  <c r="H29" i="1"/>
  <c r="H30" i="1"/>
  <c r="H31" i="1"/>
  <c r="H32" i="1"/>
  <c r="I32" i="1"/>
  <c r="H33" i="1"/>
  <c r="I33" i="1"/>
  <c r="H26" i="1"/>
  <c r="I19" i="1"/>
  <c r="I21" i="1"/>
  <c r="I22" i="1"/>
  <c r="H11" i="1"/>
  <c r="H12" i="1"/>
  <c r="H13" i="1"/>
  <c r="H14" i="1"/>
  <c r="H15" i="1"/>
  <c r="H16" i="1"/>
  <c r="H17" i="1"/>
  <c r="H18" i="1"/>
  <c r="H19" i="1"/>
  <c r="H20" i="1"/>
  <c r="H21" i="1"/>
  <c r="H22" i="1"/>
  <c r="H10" i="1"/>
  <c r="I83" i="1"/>
  <c r="R22" i="1" l="1"/>
  <c r="Q22" i="1"/>
  <c r="P22" i="1"/>
  <c r="M22" i="1"/>
  <c r="R21" i="1" l="1"/>
  <c r="Q21" i="1"/>
  <c r="P21" i="1"/>
  <c r="O21" i="1"/>
  <c r="N21" i="1"/>
  <c r="M21" i="1"/>
  <c r="R105" i="1"/>
  <c r="Q105" i="1"/>
  <c r="P105" i="1"/>
  <c r="M105" i="1"/>
  <c r="P11" i="1"/>
  <c r="Q11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2" i="1"/>
  <c r="Q72" i="1"/>
  <c r="R72" i="1"/>
  <c r="P73" i="1"/>
  <c r="Q73" i="1"/>
  <c r="R73" i="1"/>
  <c r="P74" i="1"/>
  <c r="Q74" i="1"/>
  <c r="R74" i="1"/>
  <c r="P75" i="1"/>
  <c r="Q75" i="1"/>
  <c r="R75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P101" i="1"/>
  <c r="Q101" i="1"/>
  <c r="R101" i="1"/>
  <c r="P102" i="1"/>
  <c r="Q102" i="1"/>
  <c r="R102" i="1"/>
  <c r="P103" i="1"/>
  <c r="Q103" i="1"/>
  <c r="R103" i="1"/>
  <c r="P104" i="1"/>
  <c r="Q104" i="1"/>
  <c r="R104" i="1"/>
  <c r="P106" i="1"/>
  <c r="Q106" i="1"/>
  <c r="R106" i="1"/>
  <c r="P107" i="1"/>
  <c r="Q107" i="1"/>
  <c r="R107" i="1"/>
  <c r="P108" i="1"/>
  <c r="Q108" i="1"/>
  <c r="R108" i="1"/>
  <c r="P109" i="1"/>
  <c r="Q109" i="1"/>
  <c r="R109" i="1"/>
  <c r="P110" i="1"/>
  <c r="Q110" i="1"/>
  <c r="R110" i="1"/>
  <c r="P111" i="1"/>
  <c r="Q111" i="1"/>
  <c r="R111" i="1"/>
  <c r="P112" i="1"/>
  <c r="Q112" i="1"/>
  <c r="R112" i="1"/>
  <c r="P113" i="1"/>
  <c r="Q113" i="1"/>
  <c r="R113" i="1"/>
  <c r="P114" i="1"/>
  <c r="Q114" i="1"/>
  <c r="R114" i="1"/>
  <c r="P115" i="1"/>
  <c r="Q115" i="1"/>
  <c r="R115" i="1"/>
  <c r="P116" i="1"/>
  <c r="Q116" i="1"/>
  <c r="R116" i="1"/>
  <c r="P117" i="1"/>
  <c r="Q117" i="1"/>
  <c r="R117" i="1"/>
  <c r="P118" i="1"/>
  <c r="Q118" i="1"/>
  <c r="R118" i="1"/>
  <c r="P119" i="1"/>
  <c r="Q119" i="1"/>
  <c r="R119" i="1"/>
  <c r="P120" i="1"/>
  <c r="Q120" i="1"/>
  <c r="R120" i="1"/>
  <c r="P121" i="1"/>
  <c r="Q121" i="1"/>
  <c r="R121" i="1"/>
  <c r="P122" i="1"/>
  <c r="Q122" i="1"/>
  <c r="R122" i="1"/>
  <c r="P123" i="1"/>
  <c r="Q123" i="1"/>
  <c r="R123" i="1"/>
  <c r="P124" i="1"/>
  <c r="Q124" i="1"/>
  <c r="R124" i="1"/>
  <c r="P125" i="1"/>
  <c r="Q125" i="1"/>
  <c r="R125" i="1"/>
  <c r="P126" i="1"/>
  <c r="Q126" i="1"/>
  <c r="R126" i="1"/>
  <c r="P127" i="1"/>
  <c r="Q127" i="1"/>
  <c r="R127" i="1"/>
  <c r="P128" i="1"/>
  <c r="Q128" i="1"/>
  <c r="R128" i="1"/>
  <c r="P129" i="1"/>
  <c r="Q129" i="1"/>
  <c r="R129" i="1"/>
  <c r="P130" i="1"/>
  <c r="Q130" i="1"/>
  <c r="R130" i="1"/>
  <c r="P131" i="1"/>
  <c r="Q131" i="1"/>
  <c r="R131" i="1"/>
  <c r="P132" i="1"/>
  <c r="Q132" i="1"/>
  <c r="R132" i="1"/>
  <c r="P133" i="1"/>
  <c r="Q133" i="1"/>
  <c r="R133" i="1"/>
  <c r="P134" i="1"/>
  <c r="Q134" i="1"/>
  <c r="R134" i="1"/>
  <c r="P135" i="1"/>
  <c r="Q135" i="1"/>
  <c r="R135" i="1"/>
  <c r="P136" i="1"/>
  <c r="Q136" i="1"/>
  <c r="R136" i="1"/>
  <c r="P137" i="1"/>
  <c r="Q137" i="1"/>
  <c r="R137" i="1"/>
  <c r="P138" i="1"/>
  <c r="Q138" i="1"/>
  <c r="R138" i="1"/>
  <c r="P139" i="1"/>
  <c r="Q139" i="1"/>
  <c r="R139" i="1"/>
  <c r="P140" i="1"/>
  <c r="Q140" i="1"/>
  <c r="R140" i="1"/>
  <c r="P141" i="1"/>
  <c r="Q141" i="1"/>
  <c r="R141" i="1"/>
  <c r="P142" i="1"/>
  <c r="Q142" i="1"/>
  <c r="R142" i="1"/>
  <c r="P143" i="1"/>
  <c r="Q143" i="1"/>
  <c r="R143" i="1"/>
  <c r="P144" i="1"/>
  <c r="Q144" i="1"/>
  <c r="R144" i="1"/>
  <c r="P145" i="1"/>
  <c r="Q145" i="1"/>
  <c r="R145" i="1"/>
  <c r="P146" i="1"/>
  <c r="Q146" i="1"/>
  <c r="R146" i="1"/>
  <c r="P147" i="1"/>
  <c r="Q147" i="1"/>
  <c r="R147" i="1"/>
  <c r="P148" i="1"/>
  <c r="Q148" i="1"/>
  <c r="R148" i="1"/>
  <c r="P149" i="1"/>
  <c r="Q149" i="1"/>
  <c r="R149" i="1"/>
  <c r="P150" i="1"/>
  <c r="Q150" i="1"/>
  <c r="R150" i="1"/>
  <c r="P151" i="1"/>
  <c r="Q151" i="1"/>
  <c r="R151" i="1"/>
  <c r="P152" i="1"/>
  <c r="Q152" i="1"/>
  <c r="R152" i="1"/>
  <c r="P153" i="1"/>
  <c r="Q153" i="1"/>
  <c r="R153" i="1"/>
  <c r="P154" i="1"/>
  <c r="Q154" i="1"/>
  <c r="R154" i="1"/>
  <c r="P155" i="1"/>
  <c r="Q155" i="1"/>
  <c r="R155" i="1"/>
  <c r="P156" i="1"/>
  <c r="Q156" i="1"/>
  <c r="R156" i="1"/>
  <c r="P157" i="1"/>
  <c r="Q157" i="1"/>
  <c r="R157" i="1"/>
  <c r="P158" i="1"/>
  <c r="Q158" i="1"/>
  <c r="R158" i="1"/>
  <c r="P159" i="1"/>
  <c r="Q159" i="1"/>
  <c r="R159" i="1"/>
  <c r="P160" i="1"/>
  <c r="Q160" i="1"/>
  <c r="R160" i="1"/>
  <c r="P161" i="1"/>
  <c r="Q161" i="1"/>
  <c r="R161" i="1"/>
  <c r="P162" i="1"/>
  <c r="Q162" i="1"/>
  <c r="R162" i="1"/>
  <c r="P163" i="1"/>
  <c r="Q163" i="1"/>
  <c r="R163" i="1"/>
  <c r="P164" i="1"/>
  <c r="Q164" i="1"/>
  <c r="R164" i="1"/>
  <c r="P165" i="1"/>
  <c r="Q165" i="1"/>
  <c r="R165" i="1"/>
  <c r="P166" i="1"/>
  <c r="Q166" i="1"/>
  <c r="R166" i="1"/>
  <c r="P167" i="1"/>
  <c r="Q167" i="1"/>
  <c r="R167" i="1"/>
  <c r="R10" i="1"/>
  <c r="Q10" i="1"/>
  <c r="P10" i="1"/>
  <c r="O44" i="1"/>
  <c r="I44" i="1" s="1"/>
  <c r="N44" i="1"/>
  <c r="M44" i="1"/>
  <c r="M102" i="1"/>
  <c r="O53" i="1"/>
  <c r="N53" i="1"/>
  <c r="M53" i="1"/>
  <c r="M101" i="1"/>
  <c r="N63" i="1"/>
  <c r="O63" i="1"/>
  <c r="I63" i="1" s="1"/>
  <c r="N64" i="1"/>
  <c r="O64" i="1"/>
  <c r="N65" i="1"/>
  <c r="O65" i="1"/>
  <c r="N66" i="1"/>
  <c r="O66" i="1"/>
  <c r="N67" i="1"/>
  <c r="O67" i="1"/>
  <c r="O62" i="1"/>
  <c r="N62" i="1"/>
  <c r="O57" i="1"/>
  <c r="I57" i="1" s="1"/>
  <c r="M100" i="1" l="1"/>
  <c r="O74" i="1" l="1"/>
  <c r="N74" i="1"/>
  <c r="M74" i="1"/>
  <c r="O33" i="1"/>
  <c r="N33" i="1"/>
  <c r="M33" i="1"/>
  <c r="O52" i="1"/>
  <c r="N52" i="1"/>
  <c r="M52" i="1"/>
  <c r="M65" i="1" l="1"/>
  <c r="M66" i="1"/>
  <c r="O76" i="1"/>
  <c r="N76" i="1"/>
  <c r="M76" i="1"/>
  <c r="M99" i="1"/>
  <c r="M98" i="1"/>
  <c r="M97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83" i="1"/>
  <c r="M72" i="1"/>
  <c r="N72" i="1"/>
  <c r="O72" i="1"/>
  <c r="M73" i="1"/>
  <c r="N73" i="1"/>
  <c r="O73" i="1"/>
  <c r="M75" i="1"/>
  <c r="N75" i="1"/>
  <c r="O75" i="1"/>
  <c r="M77" i="1"/>
  <c r="N77" i="1"/>
  <c r="O77" i="1"/>
  <c r="I77" i="1" s="1"/>
  <c r="M78" i="1"/>
  <c r="N78" i="1"/>
  <c r="O78" i="1"/>
  <c r="M79" i="1"/>
  <c r="N79" i="1"/>
  <c r="O79" i="1"/>
  <c r="I79" i="1" s="1"/>
  <c r="O71" i="1"/>
  <c r="N71" i="1"/>
  <c r="M71" i="1"/>
  <c r="M63" i="1"/>
  <c r="M64" i="1"/>
  <c r="M67" i="1"/>
  <c r="M62" i="1"/>
  <c r="M58" i="1"/>
  <c r="N58" i="1"/>
  <c r="O58" i="1"/>
  <c r="I58" i="1" s="1"/>
  <c r="N57" i="1"/>
  <c r="M57" i="1"/>
  <c r="M49" i="1"/>
  <c r="N49" i="1"/>
  <c r="O49" i="1"/>
  <c r="I49" i="1" s="1"/>
  <c r="M50" i="1"/>
  <c r="N50" i="1"/>
  <c r="O50" i="1"/>
  <c r="M51" i="1"/>
  <c r="N51" i="1"/>
  <c r="O51" i="1"/>
  <c r="O48" i="1"/>
  <c r="I48" i="1" s="1"/>
  <c r="N48" i="1"/>
  <c r="M48" i="1"/>
  <c r="M38" i="1"/>
  <c r="N38" i="1"/>
  <c r="O38" i="1"/>
  <c r="I38" i="1" s="1"/>
  <c r="M39" i="1"/>
  <c r="N39" i="1"/>
  <c r="O39" i="1"/>
  <c r="I39" i="1" s="1"/>
  <c r="M40" i="1"/>
  <c r="N40" i="1"/>
  <c r="O40" i="1"/>
  <c r="I40" i="1" s="1"/>
  <c r="M41" i="1"/>
  <c r="N41" i="1"/>
  <c r="O41" i="1"/>
  <c r="I41" i="1" s="1"/>
  <c r="M42" i="1"/>
  <c r="N42" i="1"/>
  <c r="O42" i="1"/>
  <c r="I42" i="1" s="1"/>
  <c r="M43" i="1"/>
  <c r="N43" i="1"/>
  <c r="O43" i="1"/>
  <c r="O37" i="1"/>
  <c r="I37" i="1" s="1"/>
  <c r="N37" i="1"/>
  <c r="M37" i="1"/>
  <c r="M27" i="1"/>
  <c r="N27" i="1"/>
  <c r="O27" i="1"/>
  <c r="I27" i="1" s="1"/>
  <c r="M28" i="1"/>
  <c r="N28" i="1"/>
  <c r="O28" i="1"/>
  <c r="I28" i="1" s="1"/>
  <c r="M29" i="1"/>
  <c r="N29" i="1"/>
  <c r="O29" i="1"/>
  <c r="I29" i="1" s="1"/>
  <c r="M30" i="1"/>
  <c r="N30" i="1"/>
  <c r="O30" i="1"/>
  <c r="I30" i="1" s="1"/>
  <c r="M31" i="1"/>
  <c r="N31" i="1"/>
  <c r="O31" i="1"/>
  <c r="I31" i="1" s="1"/>
  <c r="M32" i="1"/>
  <c r="N32" i="1"/>
  <c r="O32" i="1"/>
  <c r="O26" i="1"/>
  <c r="I26" i="1" s="1"/>
  <c r="N26" i="1"/>
  <c r="M26" i="1"/>
  <c r="M10" i="1"/>
  <c r="N10" i="1"/>
  <c r="O10" i="1"/>
  <c r="I10" i="1" s="1"/>
  <c r="M11" i="1"/>
  <c r="N11" i="1"/>
  <c r="O11" i="1"/>
  <c r="I11" i="1" s="1"/>
  <c r="M12" i="1"/>
  <c r="N12" i="1"/>
  <c r="O12" i="1"/>
  <c r="I12" i="1" s="1"/>
  <c r="M13" i="1"/>
  <c r="N13" i="1"/>
  <c r="O13" i="1"/>
  <c r="I13" i="1" s="1"/>
  <c r="M14" i="1"/>
  <c r="N14" i="1"/>
  <c r="O14" i="1"/>
  <c r="I14" i="1" s="1"/>
  <c r="M15" i="1"/>
  <c r="N15" i="1"/>
  <c r="O15" i="1"/>
  <c r="I15" i="1" s="1"/>
  <c r="M16" i="1"/>
  <c r="N16" i="1"/>
  <c r="O16" i="1"/>
  <c r="I16" i="1" s="1"/>
  <c r="M17" i="1"/>
  <c r="N17" i="1"/>
  <c r="O17" i="1"/>
  <c r="I17" i="1" s="1"/>
  <c r="M18" i="1"/>
  <c r="N18" i="1"/>
  <c r="O18" i="1"/>
  <c r="I18" i="1" s="1"/>
  <c r="M19" i="1"/>
  <c r="N19" i="1"/>
  <c r="O19" i="1"/>
  <c r="M20" i="1"/>
  <c r="N20" i="1"/>
  <c r="O20" i="1"/>
  <c r="I20" i="1" s="1"/>
</calcChain>
</file>

<file path=xl/comments1.xml><?xml version="1.0" encoding="utf-8"?>
<comments xmlns="http://schemas.openxmlformats.org/spreadsheetml/2006/main">
  <authors>
    <author>Dirona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Dirona:</t>
        </r>
        <r>
          <rPr>
            <sz val="9"/>
            <color indexed="81"/>
            <rFont val="Tahoma"/>
            <family val="2"/>
          </rPr>
          <t xml:space="preserve">
H:nn to extend hours
M:nn to extend months
ACK: to acknowledge</t>
        </r>
      </text>
    </comment>
  </commentList>
</comments>
</file>

<file path=xl/sharedStrings.xml><?xml version="1.0" encoding="utf-8"?>
<sst xmlns="http://schemas.openxmlformats.org/spreadsheetml/2006/main" count="188" uniqueCount="104">
  <si>
    <t>Hours</t>
  </si>
  <si>
    <t>Main</t>
  </si>
  <si>
    <t>Wing</t>
  </si>
  <si>
    <t>Maintenance item</t>
  </si>
  <si>
    <t>Months due</t>
  </si>
  <si>
    <t>Hours due</t>
  </si>
  <si>
    <t>Done date</t>
  </si>
  <si>
    <t>Done hours</t>
  </si>
  <si>
    <t>Main engine</t>
  </si>
  <si>
    <t>Warning threshold hours</t>
  </si>
  <si>
    <t>Warning threshold months</t>
  </si>
  <si>
    <t>Wing engine</t>
  </si>
  <si>
    <t xml:space="preserve">Change oil &amp; filter </t>
  </si>
  <si>
    <t>Change anti-freeze</t>
  </si>
  <si>
    <t>Change primary fuel filter</t>
  </si>
  <si>
    <t>Change secondary &amp; tertiary fuel filters</t>
  </si>
  <si>
    <t>Change transmission oil &amp; filter</t>
  </si>
  <si>
    <t>Adjust valves</t>
  </si>
  <si>
    <t>Check drive belt &amp; bearings</t>
  </si>
  <si>
    <t xml:space="preserve"> </t>
  </si>
  <si>
    <t>Clean air filter</t>
  </si>
  <si>
    <t>Pressure test cooling system</t>
  </si>
  <si>
    <t>Flush &amp; refill cooling system</t>
  </si>
  <si>
    <t>Change harmonic balancer</t>
  </si>
  <si>
    <t>Change oil &amp; filter</t>
  </si>
  <si>
    <t>Change secondary fuel filter</t>
  </si>
  <si>
    <t>Change cooling impeller</t>
  </si>
  <si>
    <t>Water maker</t>
  </si>
  <si>
    <t>Scuba compressor</t>
  </si>
  <si>
    <t>Generator</t>
  </si>
  <si>
    <t>General</t>
  </si>
  <si>
    <t>Test high water bilge alarm</t>
  </si>
  <si>
    <t>Test ER fire system</t>
  </si>
  <si>
    <t>Test lazarette fire system</t>
  </si>
  <si>
    <t>Change fuel transfer pump filter</t>
  </si>
  <si>
    <t>Change compressor oil</t>
  </si>
  <si>
    <t>Change breathing filter</t>
  </si>
  <si>
    <t>Auxiliary engines</t>
  </si>
  <si>
    <t>Change furnace fuel filter</t>
  </si>
  <si>
    <t>Change furnace antifreeze</t>
  </si>
  <si>
    <t>Test house batteries</t>
  </si>
  <si>
    <t>Test start battery</t>
  </si>
  <si>
    <t>Test start Batteries</t>
  </si>
  <si>
    <t>Equalize all batteries</t>
  </si>
  <si>
    <t>Warmup diesel boiler</t>
  </si>
  <si>
    <t>Inspect Thruster Gear Oil Levels</t>
  </si>
  <si>
    <t>Change Thruster Gearbox Oil</t>
  </si>
  <si>
    <t>Replace Stabilizer Actuator Cylinders</t>
  </si>
  <si>
    <t>Charge Dinghy Emergency Start</t>
  </si>
  <si>
    <t>Charge Dinghy &amp; UPS Spare Batteries</t>
  </si>
  <si>
    <t>Check pressure &amp; flow rate</t>
  </si>
  <si>
    <t>Change Carbon &amp; 5-micron pre-filter</t>
  </si>
  <si>
    <t>Acknowledge</t>
  </si>
  <si>
    <t>Change transmission oil</t>
  </si>
  <si>
    <t>Warning</t>
  </si>
  <si>
    <t>Month</t>
  </si>
  <si>
    <t>Base</t>
  </si>
  <si>
    <t>Stabilizer Shaft Seals</t>
  </si>
  <si>
    <t>Stabilizer Fin Zincs</t>
  </si>
  <si>
    <t>Lubricate Crane Extension &amp; Gears</t>
  </si>
  <si>
    <t>Grease Large Dinghy Steering</t>
  </si>
  <si>
    <t>Change Honda BF40 Primary Fuel Filter</t>
  </si>
  <si>
    <t>Change Honda BF40 Secondary Fuel Filter</t>
  </si>
  <si>
    <t>Grease HP Pump Motor</t>
  </si>
  <si>
    <t>Change HP pump oil</t>
  </si>
  <si>
    <t>Lube Rudder Upper Bearing</t>
  </si>
  <si>
    <t>Check Thru Hulls &amp; Clamps</t>
  </si>
  <si>
    <t>Dinghy Emergency Pack (Charge Batteries)</t>
  </si>
  <si>
    <t>Inspect Stabilizer Trunion Bearings &amp; Clevis</t>
  </si>
  <si>
    <t>Calibrate Salinity Sensor</t>
  </si>
  <si>
    <t>Hydraulics &amp; Thrusters</t>
  </si>
  <si>
    <t>Exercise Thrusters</t>
  </si>
  <si>
    <t>Honda BF40d</t>
  </si>
  <si>
    <t>Change Hydraulic Pencil Zincs</t>
  </si>
  <si>
    <t>Drain water off fuel filter</t>
  </si>
  <si>
    <t>Excercise Wing Prop &amp; Mechanical Systems</t>
  </si>
  <si>
    <t>Scrub bottom(drain air from stern thruster)</t>
  </si>
  <si>
    <t>Backflush media filter</t>
  </si>
  <si>
    <t>Test fire pump, change oil &amp; fuel</t>
  </si>
  <si>
    <t>Fill Drain P-Traps (anti-odor)</t>
  </si>
  <si>
    <t>Replace Generator Rear Bearing</t>
  </si>
  <si>
    <t>Water Maker</t>
  </si>
  <si>
    <t xml:space="preserve">Extend </t>
  </si>
  <si>
    <t>Extend</t>
  </si>
  <si>
    <t>Ack</t>
  </si>
  <si>
    <t>ACK:Yard</t>
  </si>
  <si>
    <t>Replace dingy emergency equipment batteries</t>
  </si>
  <si>
    <t>Charge spare batteries (UPS &amp; Dinghy)</t>
  </si>
  <si>
    <t>Lubicate bicycle chains</t>
  </si>
  <si>
    <t>Fuel Treatment (8oz per side of Biobar JF)</t>
  </si>
  <si>
    <t>Change hydrualic system oil filter</t>
  </si>
  <si>
    <t>Change Honda BF2.3 oil &amp; Grease Fittings</t>
  </si>
  <si>
    <t>Change Honda BF40 oil &amp; Filter and Grease</t>
  </si>
  <si>
    <t>Lube Bow Rollers</t>
  </si>
  <si>
    <t>M:12</t>
  </si>
  <si>
    <t>Top Off &amp; Pressure Test Furnace</t>
  </si>
  <si>
    <t>Change All Boat Zincs</t>
  </si>
  <si>
    <t>M:1</t>
  </si>
  <si>
    <t>`</t>
  </si>
  <si>
    <t>Months left</t>
  </si>
  <si>
    <t>Hours left</t>
  </si>
  <si>
    <t>Help:</t>
  </si>
  <si>
    <t>Copyright James and Jennifer Hamilton, mvdirona.com</t>
  </si>
  <si>
    <t>https://mvdirona.com/2018/11/updating-the-maintenance-log/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</si>
</sst>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yyyy/mm/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" fillId="0" borderId="0" xfId="0" applyNumberFormat="1" applyFont="1"/>
    <xf numFmtId="0" fontId="0" fillId="0" borderId="0" xfId="0" applyFont="1"/>
    <xf numFmtId="164" fontId="0" fillId="0" borderId="0" xfId="1" applyNumberFormat="1" applyFont="1"/>
    <xf numFmtId="164" fontId="1" fillId="2" borderId="0" xfId="1" applyNumberFormat="1" applyFont="1" applyFill="1" applyAlignment="1"/>
    <xf numFmtId="164" fontId="1" fillId="2" borderId="0" xfId="1" applyNumberFormat="1" applyFont="1" applyFill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164" fontId="0" fillId="0" borderId="0" xfId="1" applyNumberFormat="1" applyFont="1" applyFill="1"/>
    <xf numFmtId="165" fontId="0" fillId="0" borderId="0" xfId="0" applyNumberFormat="1" applyFill="1"/>
    <xf numFmtId="164" fontId="0" fillId="0" borderId="0" xfId="0" applyNumberFormat="1" applyFill="1"/>
    <xf numFmtId="164" fontId="5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324"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vdirona.com/2018/11/updating-the-maintenance-log/" TargetMode="External"/><Relationship Id="rId1" Type="http://schemas.openxmlformats.org/officeDocument/2006/relationships/hyperlink" Target="http://mvdirona.com/2015/03/maintenance-log/%20&#8206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67"/>
  <sheetViews>
    <sheetView tabSelected="1" topLeftCell="A79" zoomScaleNormal="100" workbookViewId="0">
      <selection activeCell="B105" sqref="B105"/>
    </sheetView>
  </sheetViews>
  <sheetFormatPr defaultRowHeight="14.4" x14ac:dyDescent="0.3"/>
  <cols>
    <col min="2" max="2" width="40" bestFit="1" customWidth="1"/>
    <col min="3" max="3" width="12.5546875" style="9" customWidth="1"/>
    <col min="4" max="4" width="11.88671875" style="9" customWidth="1"/>
    <col min="5" max="5" width="5.5546875" customWidth="1"/>
    <col min="6" max="6" width="11.33203125" customWidth="1"/>
    <col min="7" max="7" width="12" style="9" customWidth="1"/>
    <col min="8" max="8" width="12.109375" customWidth="1"/>
    <col min="9" max="9" width="13" customWidth="1"/>
    <col min="10" max="10" width="11.33203125" customWidth="1"/>
    <col min="12" max="12" width="6.6640625" customWidth="1"/>
    <col min="13" max="15" width="8.6640625" hidden="1" customWidth="1"/>
    <col min="16" max="18" width="9.109375" hidden="1" customWidth="1"/>
  </cols>
  <sheetData>
    <row r="1" spans="1:18" x14ac:dyDescent="0.3">
      <c r="A1" s="3" t="s">
        <v>0</v>
      </c>
      <c r="B1" t="s">
        <v>1</v>
      </c>
      <c r="C1" s="15">
        <v>5208</v>
      </c>
      <c r="F1" s="22" t="s">
        <v>102</v>
      </c>
      <c r="G1" s="22"/>
      <c r="H1" s="22"/>
      <c r="I1" s="22"/>
      <c r="J1" s="22"/>
    </row>
    <row r="2" spans="1:18" x14ac:dyDescent="0.3">
      <c r="B2" t="s">
        <v>2</v>
      </c>
      <c r="C2" s="9">
        <v>654</v>
      </c>
      <c r="F2" t="s">
        <v>101</v>
      </c>
      <c r="G2" s="18" t="s">
        <v>103</v>
      </c>
      <c r="H2" s="18"/>
      <c r="I2" s="18"/>
      <c r="J2" s="18"/>
      <c r="K2" s="19"/>
      <c r="L2" s="19"/>
    </row>
    <row r="3" spans="1:18" x14ac:dyDescent="0.3">
      <c r="B3" t="s">
        <v>29</v>
      </c>
      <c r="C3" s="9">
        <v>3910</v>
      </c>
    </row>
    <row r="4" spans="1:18" x14ac:dyDescent="0.3">
      <c r="B4" t="s">
        <v>81</v>
      </c>
      <c r="C4" s="9">
        <v>690</v>
      </c>
    </row>
    <row r="5" spans="1:18" x14ac:dyDescent="0.3">
      <c r="B5" t="s">
        <v>28</v>
      </c>
      <c r="C5" s="9">
        <v>58</v>
      </c>
      <c r="L5" s="13"/>
    </row>
    <row r="6" spans="1:18" x14ac:dyDescent="0.3">
      <c r="B6" t="s">
        <v>72</v>
      </c>
      <c r="C6" s="9">
        <v>371</v>
      </c>
    </row>
    <row r="8" spans="1:18" x14ac:dyDescent="0.3">
      <c r="A8" s="20" t="s">
        <v>8</v>
      </c>
      <c r="B8" s="20"/>
      <c r="C8" s="21" t="s">
        <v>10</v>
      </c>
      <c r="D8" s="21"/>
      <c r="E8" s="3">
        <v>1</v>
      </c>
      <c r="F8" s="3"/>
      <c r="G8" s="21" t="s">
        <v>9</v>
      </c>
      <c r="H8" s="21"/>
      <c r="I8" s="3">
        <v>50</v>
      </c>
      <c r="M8" t="s">
        <v>54</v>
      </c>
      <c r="N8" t="s">
        <v>54</v>
      </c>
      <c r="O8" t="s">
        <v>56</v>
      </c>
      <c r="P8" t="s">
        <v>82</v>
      </c>
      <c r="Q8" t="s">
        <v>83</v>
      </c>
      <c r="R8" t="s">
        <v>84</v>
      </c>
    </row>
    <row r="9" spans="1:18" x14ac:dyDescent="0.3">
      <c r="A9" s="3"/>
      <c r="B9" s="4" t="s">
        <v>3</v>
      </c>
      <c r="C9" s="10" t="s">
        <v>4</v>
      </c>
      <c r="D9" s="10" t="s">
        <v>5</v>
      </c>
      <c r="E9" s="4"/>
      <c r="F9" s="5" t="s">
        <v>6</v>
      </c>
      <c r="G9" s="11" t="s">
        <v>7</v>
      </c>
      <c r="H9" s="5" t="s">
        <v>99</v>
      </c>
      <c r="I9" s="5" t="s">
        <v>100</v>
      </c>
      <c r="J9" s="6" t="s">
        <v>52</v>
      </c>
      <c r="M9" t="s">
        <v>55</v>
      </c>
      <c r="N9" t="s">
        <v>0</v>
      </c>
      <c r="O9" t="s">
        <v>0</v>
      </c>
      <c r="P9" t="s">
        <v>55</v>
      </c>
      <c r="Q9" t="s">
        <v>0</v>
      </c>
    </row>
    <row r="10" spans="1:18" x14ac:dyDescent="0.3">
      <c r="B10" t="s">
        <v>12</v>
      </c>
      <c r="C10" s="15">
        <v>6</v>
      </c>
      <c r="D10" s="15">
        <v>375</v>
      </c>
      <c r="F10" s="16">
        <v>42023</v>
      </c>
      <c r="G10" s="15">
        <v>4926</v>
      </c>
      <c r="H10" s="15">
        <f ca="1">IF(ISNUMBER(C10),(C10- ((YEAR(NOW())-YEAR(F10))*12+MONTH(NOW())-MONTH(F10))),"")</f>
        <v>-73</v>
      </c>
      <c r="I10" s="17">
        <f>IF(ISNUMBER(D10),D10-(O10-G10),"")</f>
        <v>93</v>
      </c>
      <c r="J10" s="2"/>
      <c r="M10">
        <f t="shared" ref="M10:M20" si="0">E$8</f>
        <v>1</v>
      </c>
      <c r="N10">
        <f t="shared" ref="N10:N21" si="1">I$8</f>
        <v>50</v>
      </c>
      <c r="O10">
        <f t="shared" ref="O10:O20" si="2">C$1</f>
        <v>5208</v>
      </c>
      <c r="P10">
        <f>IFERROR(VALUE(MID($J10,FIND("M:",$J10)+2,IFERROR(FIND(",",$J10,FIND("M:",$J10))-(FIND("M:",$J10)+2),LEN($J10)))),0)</f>
        <v>0</v>
      </c>
      <c r="Q10">
        <f>IFERROR(VALUE(MID($J10,FIND("H:",$J10)+2,IFERROR(FIND(",",$J10,FIND("H:",$J10))-(FIND("H:",$J10)+2),LEN($J10)))),0)</f>
        <v>0</v>
      </c>
      <c r="R10">
        <f>IFERROR(FIND("ACK:",$J10),0)</f>
        <v>0</v>
      </c>
    </row>
    <row r="11" spans="1:18" x14ac:dyDescent="0.3">
      <c r="B11" t="s">
        <v>14</v>
      </c>
      <c r="C11" s="9">
        <v>12</v>
      </c>
      <c r="D11" s="9">
        <v>1000</v>
      </c>
      <c r="F11" s="12">
        <v>41911</v>
      </c>
      <c r="G11" s="9">
        <v>4616</v>
      </c>
      <c r="H11" s="9">
        <f t="shared" ref="H11:H22" ca="1" si="3">IF(ISNUMBER(C11),(C11- ((YEAR(NOW())-YEAR(F11))*12+MONTH(NOW())-MONTH(F11))),"")</f>
        <v>-71</v>
      </c>
      <c r="I11" s="13">
        <f t="shared" ref="I11:I22" si="4">IF(ISNUMBER(D11),D11-(O11-G11),"")</f>
        <v>408</v>
      </c>
      <c r="J11" s="2"/>
      <c r="M11">
        <f t="shared" si="0"/>
        <v>1</v>
      </c>
      <c r="N11">
        <f t="shared" si="1"/>
        <v>50</v>
      </c>
      <c r="O11">
        <f t="shared" si="2"/>
        <v>5208</v>
      </c>
      <c r="P11">
        <f t="shared" ref="P11:P73" si="5">IFERROR(VALUE(MID($J11,FIND("M:",$J11)+2,IFERROR(FIND(",",$J11,FIND("M:",$J11))-(FIND("M:",$J11)+2),LEN($J11)))),0)</f>
        <v>0</v>
      </c>
      <c r="Q11">
        <f t="shared" ref="Q11:Q73" si="6">IFERROR(VALUE(MID($J11,FIND("H:",$J11)+2,IFERROR(FIND(",",$J11,FIND("H:",$J11))-(FIND("H:",$J11)+2),LEN($J11)))),0)</f>
        <v>0</v>
      </c>
      <c r="R11">
        <f t="shared" ref="R11:R73" si="7">IFERROR(FIND("ACK:",$J11),0)</f>
        <v>0</v>
      </c>
    </row>
    <row r="12" spans="1:18" x14ac:dyDescent="0.3">
      <c r="B12" t="s">
        <v>15</v>
      </c>
      <c r="C12" s="9">
        <v>24</v>
      </c>
      <c r="D12" s="9">
        <v>2000</v>
      </c>
      <c r="F12" s="12">
        <v>42023</v>
      </c>
      <c r="G12" s="9">
        <v>4926</v>
      </c>
      <c r="H12" s="9">
        <f t="shared" ca="1" si="3"/>
        <v>-55</v>
      </c>
      <c r="I12" s="13">
        <f t="shared" si="4"/>
        <v>1718</v>
      </c>
      <c r="J12" s="2"/>
      <c r="M12">
        <f t="shared" si="0"/>
        <v>1</v>
      </c>
      <c r="N12">
        <f t="shared" si="1"/>
        <v>50</v>
      </c>
      <c r="O12">
        <f t="shared" si="2"/>
        <v>5208</v>
      </c>
      <c r="P12">
        <f t="shared" si="5"/>
        <v>0</v>
      </c>
      <c r="Q12">
        <f t="shared" si="6"/>
        <v>0</v>
      </c>
      <c r="R12">
        <f t="shared" si="7"/>
        <v>0</v>
      </c>
    </row>
    <row r="13" spans="1:18" x14ac:dyDescent="0.3">
      <c r="B13" t="s">
        <v>16</v>
      </c>
      <c r="C13" s="9">
        <v>24</v>
      </c>
      <c r="D13" s="9">
        <v>2000</v>
      </c>
      <c r="F13" s="12">
        <v>41550</v>
      </c>
      <c r="G13" s="9">
        <v>3766</v>
      </c>
      <c r="H13" s="9">
        <f t="shared" ca="1" si="3"/>
        <v>-70</v>
      </c>
      <c r="I13" s="13">
        <f t="shared" si="4"/>
        <v>558</v>
      </c>
      <c r="J13" s="2"/>
      <c r="M13">
        <f t="shared" si="0"/>
        <v>1</v>
      </c>
      <c r="N13">
        <f t="shared" si="1"/>
        <v>50</v>
      </c>
      <c r="O13">
        <f t="shared" si="2"/>
        <v>5208</v>
      </c>
      <c r="P13">
        <f t="shared" si="5"/>
        <v>0</v>
      </c>
      <c r="Q13">
        <f t="shared" si="6"/>
        <v>0</v>
      </c>
      <c r="R13">
        <f t="shared" si="7"/>
        <v>0</v>
      </c>
    </row>
    <row r="14" spans="1:18" x14ac:dyDescent="0.3">
      <c r="B14" t="s">
        <v>17</v>
      </c>
      <c r="C14" s="9">
        <v>24</v>
      </c>
      <c r="D14" s="9">
        <v>2000</v>
      </c>
      <c r="F14" s="12">
        <v>41624</v>
      </c>
      <c r="G14" s="9">
        <v>3801</v>
      </c>
      <c r="H14" s="9">
        <f t="shared" ca="1" si="3"/>
        <v>-68</v>
      </c>
      <c r="I14" s="13">
        <f t="shared" si="4"/>
        <v>593</v>
      </c>
      <c r="J14" s="2"/>
      <c r="M14">
        <f t="shared" si="0"/>
        <v>1</v>
      </c>
      <c r="N14">
        <f t="shared" si="1"/>
        <v>50</v>
      </c>
      <c r="O14">
        <f t="shared" si="2"/>
        <v>5208</v>
      </c>
      <c r="P14">
        <f t="shared" si="5"/>
        <v>0</v>
      </c>
      <c r="Q14">
        <f t="shared" si="6"/>
        <v>0</v>
      </c>
      <c r="R14">
        <f t="shared" si="7"/>
        <v>0</v>
      </c>
    </row>
    <row r="15" spans="1:18" x14ac:dyDescent="0.3">
      <c r="B15" t="s">
        <v>18</v>
      </c>
      <c r="C15" s="9">
        <v>12</v>
      </c>
      <c r="D15" s="9">
        <v>1000</v>
      </c>
      <c r="F15" s="12">
        <v>41796</v>
      </c>
      <c r="G15" s="9">
        <v>4500</v>
      </c>
      <c r="H15" s="9">
        <f t="shared" ca="1" si="3"/>
        <v>-74</v>
      </c>
      <c r="I15" s="13">
        <f t="shared" si="4"/>
        <v>292</v>
      </c>
      <c r="J15" s="2"/>
      <c r="M15">
        <f t="shared" si="0"/>
        <v>1</v>
      </c>
      <c r="N15">
        <f t="shared" si="1"/>
        <v>50</v>
      </c>
      <c r="O15">
        <f t="shared" si="2"/>
        <v>5208</v>
      </c>
      <c r="P15">
        <f t="shared" si="5"/>
        <v>0</v>
      </c>
      <c r="Q15">
        <f t="shared" si="6"/>
        <v>0</v>
      </c>
      <c r="R15">
        <f t="shared" si="7"/>
        <v>0</v>
      </c>
    </row>
    <row r="16" spans="1:18" x14ac:dyDescent="0.3">
      <c r="B16" t="s">
        <v>20</v>
      </c>
      <c r="C16" s="9">
        <v>6</v>
      </c>
      <c r="D16" s="9">
        <v>1000</v>
      </c>
      <c r="F16" s="12">
        <v>41974</v>
      </c>
      <c r="G16" s="9">
        <v>4443</v>
      </c>
      <c r="H16" s="9">
        <f t="shared" ca="1" si="3"/>
        <v>-74</v>
      </c>
      <c r="I16" s="13">
        <f t="shared" si="4"/>
        <v>235</v>
      </c>
      <c r="J16" s="2"/>
      <c r="M16">
        <f t="shared" si="0"/>
        <v>1</v>
      </c>
      <c r="N16">
        <f t="shared" si="1"/>
        <v>50</v>
      </c>
      <c r="O16">
        <f t="shared" si="2"/>
        <v>5208</v>
      </c>
      <c r="P16">
        <f t="shared" si="5"/>
        <v>0</v>
      </c>
      <c r="Q16">
        <f t="shared" si="6"/>
        <v>0</v>
      </c>
      <c r="R16">
        <f t="shared" si="7"/>
        <v>0</v>
      </c>
    </row>
    <row r="17" spans="1:18" x14ac:dyDescent="0.3">
      <c r="B17" t="s">
        <v>21</v>
      </c>
      <c r="C17" s="9">
        <v>24</v>
      </c>
      <c r="D17" s="9">
        <v>2000</v>
      </c>
      <c r="F17" s="12">
        <v>41672</v>
      </c>
      <c r="G17" s="9">
        <v>4005</v>
      </c>
      <c r="H17" s="9">
        <f t="shared" ca="1" si="3"/>
        <v>-66</v>
      </c>
      <c r="I17" s="13">
        <f t="shared" si="4"/>
        <v>797</v>
      </c>
      <c r="J17" s="2"/>
      <c r="M17">
        <f t="shared" si="0"/>
        <v>1</v>
      </c>
      <c r="N17">
        <f t="shared" si="1"/>
        <v>50</v>
      </c>
      <c r="O17">
        <f t="shared" si="2"/>
        <v>5208</v>
      </c>
      <c r="P17">
        <f t="shared" si="5"/>
        <v>0</v>
      </c>
      <c r="Q17">
        <f t="shared" si="6"/>
        <v>0</v>
      </c>
      <c r="R17">
        <f t="shared" si="7"/>
        <v>0</v>
      </c>
    </row>
    <row r="18" spans="1:18" x14ac:dyDescent="0.3">
      <c r="B18" t="s">
        <v>22</v>
      </c>
      <c r="C18" s="9">
        <v>72</v>
      </c>
      <c r="D18" s="9">
        <v>6000</v>
      </c>
      <c r="F18" s="12">
        <v>40210</v>
      </c>
      <c r="G18" s="9">
        <v>0</v>
      </c>
      <c r="H18" s="9">
        <f t="shared" ca="1" si="3"/>
        <v>-66</v>
      </c>
      <c r="I18" s="13">
        <f t="shared" si="4"/>
        <v>792</v>
      </c>
      <c r="J18" s="2"/>
      <c r="M18">
        <f t="shared" si="0"/>
        <v>1</v>
      </c>
      <c r="N18">
        <f t="shared" si="1"/>
        <v>50</v>
      </c>
      <c r="O18">
        <f t="shared" si="2"/>
        <v>5208</v>
      </c>
      <c r="P18">
        <f t="shared" si="5"/>
        <v>0</v>
      </c>
      <c r="Q18">
        <f t="shared" si="6"/>
        <v>0</v>
      </c>
      <c r="R18">
        <f t="shared" si="7"/>
        <v>0</v>
      </c>
    </row>
    <row r="19" spans="1:18" x14ac:dyDescent="0.3">
      <c r="B19" t="s">
        <v>42</v>
      </c>
      <c r="C19" s="9">
        <v>12</v>
      </c>
      <c r="F19" s="12">
        <v>42009</v>
      </c>
      <c r="G19" s="9">
        <v>4880</v>
      </c>
      <c r="H19" s="9">
        <f t="shared" ca="1" si="3"/>
        <v>-67</v>
      </c>
      <c r="I19" s="13" t="str">
        <f t="shared" si="4"/>
        <v/>
      </c>
      <c r="J19" s="2"/>
      <c r="M19">
        <f t="shared" si="0"/>
        <v>1</v>
      </c>
      <c r="N19">
        <f t="shared" si="1"/>
        <v>50</v>
      </c>
      <c r="O19">
        <f t="shared" si="2"/>
        <v>5208</v>
      </c>
      <c r="P19">
        <f t="shared" si="5"/>
        <v>0</v>
      </c>
      <c r="Q19">
        <f t="shared" si="6"/>
        <v>0</v>
      </c>
      <c r="R19">
        <f t="shared" si="7"/>
        <v>0</v>
      </c>
    </row>
    <row r="20" spans="1:18" x14ac:dyDescent="0.3">
      <c r="B20" t="s">
        <v>23</v>
      </c>
      <c r="C20" s="9" t="s">
        <v>19</v>
      </c>
      <c r="D20" s="9">
        <v>8000</v>
      </c>
      <c r="F20" s="12">
        <v>40210</v>
      </c>
      <c r="G20" s="9">
        <v>0</v>
      </c>
      <c r="H20" s="9" t="str">
        <f t="shared" ca="1" si="3"/>
        <v/>
      </c>
      <c r="I20" s="13">
        <f t="shared" si="4"/>
        <v>2792</v>
      </c>
      <c r="J20" s="2"/>
      <c r="M20">
        <f t="shared" si="0"/>
        <v>1</v>
      </c>
      <c r="N20">
        <f t="shared" si="1"/>
        <v>50</v>
      </c>
      <c r="O20">
        <f t="shared" si="2"/>
        <v>5208</v>
      </c>
      <c r="P20">
        <f t="shared" si="5"/>
        <v>0</v>
      </c>
      <c r="Q20">
        <f t="shared" si="6"/>
        <v>0</v>
      </c>
      <c r="R20">
        <f t="shared" si="7"/>
        <v>0</v>
      </c>
    </row>
    <row r="21" spans="1:18" x14ac:dyDescent="0.3">
      <c r="B21" t="s">
        <v>89</v>
      </c>
      <c r="C21" s="9">
        <v>6</v>
      </c>
      <c r="F21" s="12">
        <v>42003</v>
      </c>
      <c r="G21" s="9">
        <v>4819</v>
      </c>
      <c r="H21" s="9">
        <f t="shared" ca="1" si="3"/>
        <v>-74</v>
      </c>
      <c r="I21" s="13" t="str">
        <f t="shared" si="4"/>
        <v/>
      </c>
      <c r="J21" s="2"/>
      <c r="M21">
        <f t="shared" ref="M21" si="8">E$8</f>
        <v>1</v>
      </c>
      <c r="N21">
        <f t="shared" si="1"/>
        <v>50</v>
      </c>
      <c r="O21">
        <f t="shared" ref="O21" si="9">C$1</f>
        <v>5208</v>
      </c>
      <c r="P21">
        <f t="shared" si="5"/>
        <v>0</v>
      </c>
      <c r="Q21">
        <f t="shared" si="6"/>
        <v>0</v>
      </c>
      <c r="R21">
        <f t="shared" si="7"/>
        <v>0</v>
      </c>
    </row>
    <row r="22" spans="1:18" x14ac:dyDescent="0.3">
      <c r="B22" t="s">
        <v>74</v>
      </c>
      <c r="C22" s="9">
        <v>6</v>
      </c>
      <c r="F22" s="12">
        <v>42003</v>
      </c>
      <c r="G22" s="9">
        <v>4818</v>
      </c>
      <c r="H22" s="9">
        <f t="shared" ca="1" si="3"/>
        <v>-74</v>
      </c>
      <c r="I22" s="13" t="str">
        <f t="shared" si="4"/>
        <v/>
      </c>
      <c r="J22" s="2"/>
      <c r="M22">
        <f t="shared" ref="M22" si="10">E$81</f>
        <v>1</v>
      </c>
      <c r="P22">
        <f t="shared" si="5"/>
        <v>0</v>
      </c>
      <c r="Q22">
        <f t="shared" si="6"/>
        <v>0</v>
      </c>
      <c r="R22">
        <f t="shared" si="7"/>
        <v>0</v>
      </c>
    </row>
    <row r="23" spans="1:18" x14ac:dyDescent="0.3">
      <c r="F23" s="12"/>
      <c r="P23">
        <f t="shared" si="5"/>
        <v>0</v>
      </c>
      <c r="Q23">
        <f t="shared" si="6"/>
        <v>0</v>
      </c>
      <c r="R23">
        <f t="shared" si="7"/>
        <v>0</v>
      </c>
    </row>
    <row r="24" spans="1:18" x14ac:dyDescent="0.3">
      <c r="A24" s="20" t="s">
        <v>11</v>
      </c>
      <c r="B24" s="20"/>
      <c r="C24" s="21" t="s">
        <v>10</v>
      </c>
      <c r="D24" s="21"/>
      <c r="E24" s="3">
        <v>1</v>
      </c>
      <c r="F24" s="12"/>
      <c r="G24" s="21" t="s">
        <v>9</v>
      </c>
      <c r="H24" s="21"/>
      <c r="I24" s="3">
        <v>15</v>
      </c>
      <c r="K24" s="3"/>
      <c r="P24">
        <f>IFERROR(VALUE(MID($I24,FIND("M:",$I24)+2,IFERROR(FIND(",",$I24,FIND("M:",$I24))-(FIND("M:",$I24)+2),LEN($I24)))),0)</f>
        <v>0</v>
      </c>
      <c r="Q24">
        <f>IFERROR(VALUE(MID($I24,FIND("H:",$I24)+2,IFERROR(FIND(",",$I24,FIND("H:",$I24))-(FIND("H:",$I24)+2),LEN($I24)))),0)</f>
        <v>0</v>
      </c>
      <c r="R24">
        <f>IFERROR(FIND("ACK:",$I24),0)</f>
        <v>0</v>
      </c>
    </row>
    <row r="25" spans="1:18" x14ac:dyDescent="0.3">
      <c r="A25" s="3"/>
      <c r="B25" s="4" t="s">
        <v>3</v>
      </c>
      <c r="C25" s="10" t="s">
        <v>4</v>
      </c>
      <c r="D25" s="10" t="s">
        <v>5</v>
      </c>
      <c r="E25" s="4"/>
      <c r="F25" s="5" t="s">
        <v>6</v>
      </c>
      <c r="G25" s="11" t="s">
        <v>7</v>
      </c>
      <c r="H25" s="5" t="s">
        <v>99</v>
      </c>
      <c r="I25" s="5" t="s">
        <v>100</v>
      </c>
      <c r="J25" s="6" t="s">
        <v>52</v>
      </c>
      <c r="K25" s="3"/>
      <c r="P25">
        <f t="shared" si="5"/>
        <v>0</v>
      </c>
      <c r="Q25">
        <f t="shared" si="6"/>
        <v>0</v>
      </c>
      <c r="R25">
        <f t="shared" si="7"/>
        <v>0</v>
      </c>
    </row>
    <row r="26" spans="1:18" x14ac:dyDescent="0.3">
      <c r="B26" t="s">
        <v>24</v>
      </c>
      <c r="C26" s="9">
        <v>12</v>
      </c>
      <c r="D26" s="9">
        <v>125</v>
      </c>
      <c r="F26" s="12">
        <v>42064</v>
      </c>
      <c r="G26" s="9">
        <v>651</v>
      </c>
      <c r="H26" s="9">
        <f ca="1">IF(ISNUMBER(C26),(C26- ((YEAR(NOW())-YEAR(F26))*12+MONTH(NOW())-MONTH(F26))),"")</f>
        <v>-65</v>
      </c>
      <c r="I26" s="13">
        <f>IF(ISNUMBER(D26),D26-(O26-G26),"")</f>
        <v>122</v>
      </c>
      <c r="J26" s="2"/>
      <c r="M26">
        <f>E$24</f>
        <v>1</v>
      </c>
      <c r="N26">
        <f t="shared" ref="N26:N33" si="11">I$24</f>
        <v>15</v>
      </c>
      <c r="O26">
        <f>C$2</f>
        <v>654</v>
      </c>
      <c r="P26">
        <f t="shared" si="5"/>
        <v>0</v>
      </c>
      <c r="Q26">
        <f t="shared" si="6"/>
        <v>0</v>
      </c>
      <c r="R26">
        <f t="shared" si="7"/>
        <v>0</v>
      </c>
    </row>
    <row r="27" spans="1:18" x14ac:dyDescent="0.3">
      <c r="B27" t="s">
        <v>14</v>
      </c>
      <c r="C27" s="9">
        <v>24</v>
      </c>
      <c r="D27" s="9">
        <v>600</v>
      </c>
      <c r="F27" s="12">
        <v>41648</v>
      </c>
      <c r="G27" s="9">
        <v>500</v>
      </c>
      <c r="H27" s="9">
        <f t="shared" ref="H27:H33" ca="1" si="12">IF(ISNUMBER(C27),(C27- ((YEAR(NOW())-YEAR(F27))*12+MONTH(NOW())-MONTH(F27))),"")</f>
        <v>-67</v>
      </c>
      <c r="I27" s="13">
        <f t="shared" ref="I27:I33" si="13">IF(ISNUMBER(D27),D27-(O27-G27),"")</f>
        <v>446</v>
      </c>
      <c r="J27" s="2"/>
      <c r="M27">
        <f t="shared" ref="M27:M32" si="14">E$24</f>
        <v>1</v>
      </c>
      <c r="N27">
        <f t="shared" si="11"/>
        <v>15</v>
      </c>
      <c r="O27">
        <f t="shared" ref="O27:O32" si="15">C$2</f>
        <v>654</v>
      </c>
      <c r="P27">
        <f t="shared" si="5"/>
        <v>0</v>
      </c>
      <c r="Q27">
        <f t="shared" si="6"/>
        <v>0</v>
      </c>
      <c r="R27">
        <f t="shared" si="7"/>
        <v>0</v>
      </c>
    </row>
    <row r="28" spans="1:18" x14ac:dyDescent="0.3">
      <c r="B28" t="s">
        <v>25</v>
      </c>
      <c r="C28" s="9">
        <v>24</v>
      </c>
      <c r="D28" s="9">
        <v>1200</v>
      </c>
      <c r="F28" s="12">
        <v>41648</v>
      </c>
      <c r="G28" s="9">
        <v>500</v>
      </c>
      <c r="H28" s="9">
        <f t="shared" ca="1" si="12"/>
        <v>-67</v>
      </c>
      <c r="I28" s="13">
        <f t="shared" si="13"/>
        <v>1046</v>
      </c>
      <c r="J28" s="2"/>
      <c r="M28">
        <f t="shared" si="14"/>
        <v>1</v>
      </c>
      <c r="N28">
        <f t="shared" si="11"/>
        <v>15</v>
      </c>
      <c r="O28">
        <f t="shared" si="15"/>
        <v>654</v>
      </c>
      <c r="P28">
        <f t="shared" si="5"/>
        <v>0</v>
      </c>
      <c r="Q28">
        <f t="shared" si="6"/>
        <v>0</v>
      </c>
      <c r="R28">
        <f t="shared" si="7"/>
        <v>0</v>
      </c>
    </row>
    <row r="29" spans="1:18" x14ac:dyDescent="0.3">
      <c r="B29" t="s">
        <v>13</v>
      </c>
      <c r="C29" s="9">
        <v>36</v>
      </c>
      <c r="D29" s="9">
        <v>1800</v>
      </c>
      <c r="F29" s="12">
        <v>42003</v>
      </c>
      <c r="G29" s="9">
        <v>626</v>
      </c>
      <c r="H29" s="9">
        <f t="shared" ca="1" si="12"/>
        <v>-44</v>
      </c>
      <c r="I29" s="13">
        <f t="shared" si="13"/>
        <v>1772</v>
      </c>
      <c r="J29" s="2"/>
      <c r="M29">
        <f t="shared" si="14"/>
        <v>1</v>
      </c>
      <c r="N29">
        <f t="shared" si="11"/>
        <v>15</v>
      </c>
      <c r="O29">
        <f t="shared" si="15"/>
        <v>654</v>
      </c>
      <c r="P29">
        <f t="shared" si="5"/>
        <v>0</v>
      </c>
      <c r="Q29">
        <f t="shared" si="6"/>
        <v>0</v>
      </c>
      <c r="R29">
        <f t="shared" si="7"/>
        <v>0</v>
      </c>
    </row>
    <row r="30" spans="1:18" x14ac:dyDescent="0.3">
      <c r="B30" t="s">
        <v>26</v>
      </c>
      <c r="D30" s="9">
        <v>2000</v>
      </c>
      <c r="F30" s="12">
        <v>40923</v>
      </c>
      <c r="G30" s="9">
        <v>260</v>
      </c>
      <c r="H30" s="9" t="str">
        <f t="shared" ca="1" si="12"/>
        <v/>
      </c>
      <c r="I30" s="13">
        <f t="shared" si="13"/>
        <v>1606</v>
      </c>
      <c r="J30" s="2"/>
      <c r="M30">
        <f t="shared" si="14"/>
        <v>1</v>
      </c>
      <c r="N30">
        <f t="shared" si="11"/>
        <v>15</v>
      </c>
      <c r="O30">
        <f t="shared" si="15"/>
        <v>654</v>
      </c>
      <c r="P30">
        <f t="shared" si="5"/>
        <v>0</v>
      </c>
      <c r="Q30">
        <f t="shared" si="6"/>
        <v>0</v>
      </c>
      <c r="R30">
        <f t="shared" si="7"/>
        <v>0</v>
      </c>
    </row>
    <row r="31" spans="1:18" x14ac:dyDescent="0.3">
      <c r="B31" t="s">
        <v>17</v>
      </c>
      <c r="D31" s="9">
        <v>600</v>
      </c>
      <c r="F31" s="12">
        <v>41624</v>
      </c>
      <c r="G31" s="9">
        <v>489</v>
      </c>
      <c r="H31" s="9" t="str">
        <f t="shared" ca="1" si="12"/>
        <v/>
      </c>
      <c r="I31" s="13">
        <f t="shared" si="13"/>
        <v>435</v>
      </c>
      <c r="J31" s="2"/>
      <c r="M31">
        <f t="shared" si="14"/>
        <v>1</v>
      </c>
      <c r="N31">
        <f t="shared" si="11"/>
        <v>15</v>
      </c>
      <c r="O31">
        <f t="shared" si="15"/>
        <v>654</v>
      </c>
      <c r="P31">
        <f t="shared" si="5"/>
        <v>0</v>
      </c>
      <c r="Q31">
        <f t="shared" si="6"/>
        <v>0</v>
      </c>
      <c r="R31">
        <f t="shared" si="7"/>
        <v>0</v>
      </c>
    </row>
    <row r="32" spans="1:18" x14ac:dyDescent="0.3">
      <c r="B32" t="s">
        <v>53</v>
      </c>
      <c r="C32" s="9">
        <v>24</v>
      </c>
      <c r="F32" s="12">
        <v>41648</v>
      </c>
      <c r="H32" s="9">
        <f t="shared" ca="1" si="12"/>
        <v>-67</v>
      </c>
      <c r="I32" s="13" t="str">
        <f t="shared" si="13"/>
        <v/>
      </c>
      <c r="J32" s="2"/>
      <c r="M32">
        <f t="shared" si="14"/>
        <v>1</v>
      </c>
      <c r="N32">
        <f t="shared" si="11"/>
        <v>15</v>
      </c>
      <c r="O32">
        <f t="shared" si="15"/>
        <v>654</v>
      </c>
      <c r="P32">
        <f t="shared" si="5"/>
        <v>0</v>
      </c>
      <c r="Q32">
        <f t="shared" si="6"/>
        <v>0</v>
      </c>
      <c r="R32">
        <f t="shared" si="7"/>
        <v>0</v>
      </c>
    </row>
    <row r="33" spans="1:18" x14ac:dyDescent="0.3">
      <c r="B33" t="s">
        <v>75</v>
      </c>
      <c r="C33" s="9">
        <v>3</v>
      </c>
      <c r="F33" s="12">
        <v>42064</v>
      </c>
      <c r="G33" s="9">
        <v>675</v>
      </c>
      <c r="H33" s="9">
        <f t="shared" ca="1" si="12"/>
        <v>-74</v>
      </c>
      <c r="I33" s="13" t="str">
        <f t="shared" si="13"/>
        <v/>
      </c>
      <c r="J33" s="2"/>
      <c r="M33">
        <f>E$24</f>
        <v>1</v>
      </c>
      <c r="N33">
        <f t="shared" si="11"/>
        <v>15</v>
      </c>
      <c r="O33">
        <f>C$2</f>
        <v>654</v>
      </c>
      <c r="P33">
        <f t="shared" si="5"/>
        <v>0</v>
      </c>
      <c r="Q33">
        <f t="shared" si="6"/>
        <v>0</v>
      </c>
      <c r="R33">
        <f t="shared" si="7"/>
        <v>0</v>
      </c>
    </row>
    <row r="34" spans="1:18" x14ac:dyDescent="0.3">
      <c r="J34" s="2"/>
      <c r="P34">
        <f t="shared" si="5"/>
        <v>0</v>
      </c>
      <c r="Q34">
        <f t="shared" si="6"/>
        <v>0</v>
      </c>
      <c r="R34">
        <f t="shared" si="7"/>
        <v>0</v>
      </c>
    </row>
    <row r="35" spans="1:18" x14ac:dyDescent="0.3">
      <c r="A35" s="20" t="s">
        <v>29</v>
      </c>
      <c r="B35" s="20"/>
      <c r="C35" s="21" t="s">
        <v>10</v>
      </c>
      <c r="D35" s="21"/>
      <c r="E35" s="3">
        <v>1</v>
      </c>
      <c r="F35" s="3"/>
      <c r="G35" s="21" t="s">
        <v>9</v>
      </c>
      <c r="H35" s="21"/>
      <c r="I35" s="14"/>
      <c r="J35" s="3">
        <v>30</v>
      </c>
      <c r="P35">
        <f t="shared" si="5"/>
        <v>0</v>
      </c>
      <c r="Q35">
        <f t="shared" si="6"/>
        <v>0</v>
      </c>
      <c r="R35">
        <f t="shared" si="7"/>
        <v>0</v>
      </c>
    </row>
    <row r="36" spans="1:18" x14ac:dyDescent="0.3">
      <c r="A36" s="3"/>
      <c r="B36" s="4" t="s">
        <v>3</v>
      </c>
      <c r="C36" s="10" t="s">
        <v>4</v>
      </c>
      <c r="D36" s="10" t="s">
        <v>5</v>
      </c>
      <c r="E36" s="4"/>
      <c r="F36" s="5" t="s">
        <v>6</v>
      </c>
      <c r="G36" s="11" t="s">
        <v>7</v>
      </c>
      <c r="H36" s="5" t="s">
        <v>99</v>
      </c>
      <c r="I36" s="5" t="s">
        <v>100</v>
      </c>
      <c r="J36" s="6" t="s">
        <v>52</v>
      </c>
      <c r="P36">
        <f t="shared" si="5"/>
        <v>0</v>
      </c>
      <c r="Q36">
        <f t="shared" si="6"/>
        <v>0</v>
      </c>
      <c r="R36">
        <f t="shared" si="7"/>
        <v>0</v>
      </c>
    </row>
    <row r="37" spans="1:18" x14ac:dyDescent="0.3">
      <c r="B37" t="s">
        <v>24</v>
      </c>
      <c r="C37" s="9">
        <v>12</v>
      </c>
      <c r="D37" s="9">
        <v>250</v>
      </c>
      <c r="F37" s="12">
        <v>42021</v>
      </c>
      <c r="G37" s="9">
        <v>3745</v>
      </c>
      <c r="H37" s="9">
        <f ca="1">IF(ISNUMBER(C37),(C37- ((YEAR(NOW())-YEAR(F37))*12+MONTH(NOW())-MONTH(F37))),"")</f>
        <v>-67</v>
      </c>
      <c r="I37" s="13">
        <f>IF(ISNUMBER(D37),D37-(O37-G37),"")</f>
        <v>85</v>
      </c>
      <c r="J37" s="2"/>
      <c r="M37">
        <f>E$35</f>
        <v>1</v>
      </c>
      <c r="N37">
        <f>J$35</f>
        <v>30</v>
      </c>
      <c r="O37">
        <f>C$3</f>
        <v>3910</v>
      </c>
      <c r="P37">
        <f t="shared" si="5"/>
        <v>0</v>
      </c>
      <c r="Q37">
        <f t="shared" si="6"/>
        <v>0</v>
      </c>
      <c r="R37">
        <f t="shared" si="7"/>
        <v>0</v>
      </c>
    </row>
    <row r="38" spans="1:18" x14ac:dyDescent="0.3">
      <c r="B38" t="s">
        <v>14</v>
      </c>
      <c r="C38" s="9">
        <v>12</v>
      </c>
      <c r="D38" s="9">
        <v>1000</v>
      </c>
      <c r="F38" s="12">
        <v>42003</v>
      </c>
      <c r="G38" s="9">
        <v>3712</v>
      </c>
      <c r="H38" s="9">
        <f t="shared" ref="H38:H44" ca="1" si="16">IF(ISNUMBER(C38),(C38- ((YEAR(NOW())-YEAR(F38))*12+MONTH(NOW())-MONTH(F38))),"")</f>
        <v>-68</v>
      </c>
      <c r="I38" s="13">
        <f t="shared" ref="I38:I44" si="17">IF(ISNUMBER(D38),D38-(O38-G38),"")</f>
        <v>802</v>
      </c>
      <c r="J38" s="2"/>
      <c r="M38">
        <f t="shared" ref="M38:M43" si="18">E$35</f>
        <v>1</v>
      </c>
      <c r="N38">
        <f t="shared" ref="N38:N43" si="19">J$35</f>
        <v>30</v>
      </c>
      <c r="O38">
        <f t="shared" ref="O38:O43" si="20">C$3</f>
        <v>3910</v>
      </c>
      <c r="P38">
        <f t="shared" si="5"/>
        <v>0</v>
      </c>
      <c r="Q38">
        <f t="shared" si="6"/>
        <v>0</v>
      </c>
      <c r="R38">
        <f t="shared" si="7"/>
        <v>0</v>
      </c>
    </row>
    <row r="39" spans="1:18" x14ac:dyDescent="0.3">
      <c r="B39" t="s">
        <v>25</v>
      </c>
      <c r="C39" s="9">
        <v>24</v>
      </c>
      <c r="D39" s="9">
        <v>2000</v>
      </c>
      <c r="F39" s="12">
        <v>41648</v>
      </c>
      <c r="G39" s="9">
        <v>2807</v>
      </c>
      <c r="H39" s="9">
        <f t="shared" ca="1" si="16"/>
        <v>-67</v>
      </c>
      <c r="I39" s="13">
        <f t="shared" si="17"/>
        <v>897</v>
      </c>
      <c r="J39" s="2"/>
      <c r="M39">
        <f t="shared" si="18"/>
        <v>1</v>
      </c>
      <c r="N39">
        <f t="shared" si="19"/>
        <v>30</v>
      </c>
      <c r="O39">
        <f t="shared" si="20"/>
        <v>3910</v>
      </c>
      <c r="P39">
        <f t="shared" si="5"/>
        <v>0</v>
      </c>
      <c r="Q39">
        <f t="shared" si="6"/>
        <v>0</v>
      </c>
      <c r="R39">
        <f t="shared" si="7"/>
        <v>0</v>
      </c>
    </row>
    <row r="40" spans="1:18" x14ac:dyDescent="0.3">
      <c r="B40" t="s">
        <v>13</v>
      </c>
      <c r="C40" s="9">
        <v>36</v>
      </c>
      <c r="D40" s="9">
        <v>3000</v>
      </c>
      <c r="F40" s="12">
        <v>41558</v>
      </c>
      <c r="G40" s="9">
        <v>2634</v>
      </c>
      <c r="H40" s="9">
        <f t="shared" ca="1" si="16"/>
        <v>-58</v>
      </c>
      <c r="I40" s="13">
        <f t="shared" si="17"/>
        <v>1724</v>
      </c>
      <c r="J40" s="2"/>
      <c r="M40">
        <f t="shared" si="18"/>
        <v>1</v>
      </c>
      <c r="N40">
        <f t="shared" si="19"/>
        <v>30</v>
      </c>
      <c r="O40">
        <f t="shared" si="20"/>
        <v>3910</v>
      </c>
      <c r="P40">
        <f t="shared" si="5"/>
        <v>0</v>
      </c>
      <c r="Q40">
        <f t="shared" si="6"/>
        <v>0</v>
      </c>
      <c r="R40">
        <f t="shared" si="7"/>
        <v>0</v>
      </c>
    </row>
    <row r="41" spans="1:18" x14ac:dyDescent="0.3">
      <c r="B41" t="s">
        <v>26</v>
      </c>
      <c r="D41" s="9">
        <v>2000</v>
      </c>
      <c r="F41" s="12">
        <v>41275</v>
      </c>
      <c r="G41" s="9">
        <v>2585</v>
      </c>
      <c r="H41" s="9" t="str">
        <f t="shared" ca="1" si="16"/>
        <v/>
      </c>
      <c r="I41" s="13">
        <f t="shared" si="17"/>
        <v>675</v>
      </c>
      <c r="J41" s="2"/>
      <c r="M41">
        <f t="shared" si="18"/>
        <v>1</v>
      </c>
      <c r="N41">
        <f t="shared" si="19"/>
        <v>30</v>
      </c>
      <c r="O41">
        <f t="shared" si="20"/>
        <v>3910</v>
      </c>
      <c r="P41">
        <f t="shared" si="5"/>
        <v>0</v>
      </c>
      <c r="Q41">
        <f t="shared" si="6"/>
        <v>0</v>
      </c>
      <c r="R41">
        <f t="shared" si="7"/>
        <v>0</v>
      </c>
    </row>
    <row r="42" spans="1:18" x14ac:dyDescent="0.3">
      <c r="B42" t="s">
        <v>17</v>
      </c>
      <c r="C42" s="9" t="s">
        <v>19</v>
      </c>
      <c r="D42" s="9">
        <v>1000</v>
      </c>
      <c r="F42" s="12">
        <v>42021</v>
      </c>
      <c r="G42" s="9">
        <v>3745</v>
      </c>
      <c r="H42" s="9" t="str">
        <f t="shared" ca="1" si="16"/>
        <v/>
      </c>
      <c r="I42" s="13">
        <f t="shared" si="17"/>
        <v>835</v>
      </c>
      <c r="J42" s="2"/>
      <c r="M42">
        <f t="shared" si="18"/>
        <v>1</v>
      </c>
      <c r="N42">
        <f t="shared" si="19"/>
        <v>30</v>
      </c>
      <c r="O42">
        <f t="shared" si="20"/>
        <v>3910</v>
      </c>
      <c r="P42">
        <f t="shared" si="5"/>
        <v>0</v>
      </c>
      <c r="Q42">
        <f t="shared" si="6"/>
        <v>0</v>
      </c>
      <c r="R42">
        <f t="shared" si="7"/>
        <v>0</v>
      </c>
    </row>
    <row r="43" spans="1:18" x14ac:dyDescent="0.3">
      <c r="B43" t="s">
        <v>41</v>
      </c>
      <c r="C43" s="9">
        <v>12</v>
      </c>
      <c r="F43" s="12">
        <v>42009</v>
      </c>
      <c r="G43" s="9">
        <v>3721</v>
      </c>
      <c r="H43" s="9">
        <f t="shared" ca="1" si="16"/>
        <v>-67</v>
      </c>
      <c r="I43" s="13" t="str">
        <f t="shared" si="17"/>
        <v/>
      </c>
      <c r="J43" s="2"/>
      <c r="M43">
        <f t="shared" si="18"/>
        <v>1</v>
      </c>
      <c r="N43">
        <f t="shared" si="19"/>
        <v>30</v>
      </c>
      <c r="O43">
        <f t="shared" si="20"/>
        <v>3910</v>
      </c>
      <c r="P43">
        <f t="shared" si="5"/>
        <v>0</v>
      </c>
      <c r="Q43">
        <f t="shared" si="6"/>
        <v>0</v>
      </c>
      <c r="R43">
        <f t="shared" si="7"/>
        <v>0</v>
      </c>
    </row>
    <row r="44" spans="1:18" x14ac:dyDescent="0.3">
      <c r="B44" t="s">
        <v>80</v>
      </c>
      <c r="D44" s="9">
        <v>10000</v>
      </c>
      <c r="F44" s="12">
        <v>40210</v>
      </c>
      <c r="G44" s="9">
        <v>0</v>
      </c>
      <c r="H44" s="9" t="str">
        <f t="shared" ca="1" si="16"/>
        <v/>
      </c>
      <c r="I44" s="13">
        <f t="shared" si="17"/>
        <v>6090</v>
      </c>
      <c r="J44" s="2"/>
      <c r="M44">
        <f t="shared" ref="M44" si="21">E$35</f>
        <v>1</v>
      </c>
      <c r="N44">
        <f t="shared" ref="N44" si="22">J$35</f>
        <v>30</v>
      </c>
      <c r="O44">
        <f t="shared" ref="O44" si="23">C$3</f>
        <v>3910</v>
      </c>
      <c r="P44">
        <f t="shared" si="5"/>
        <v>0</v>
      </c>
      <c r="Q44">
        <f t="shared" si="6"/>
        <v>0</v>
      </c>
      <c r="R44">
        <f t="shared" si="7"/>
        <v>0</v>
      </c>
    </row>
    <row r="45" spans="1:18" x14ac:dyDescent="0.3">
      <c r="P45">
        <f t="shared" si="5"/>
        <v>0</v>
      </c>
      <c r="Q45">
        <f t="shared" si="6"/>
        <v>0</v>
      </c>
      <c r="R45">
        <f t="shared" si="7"/>
        <v>0</v>
      </c>
    </row>
    <row r="46" spans="1:18" x14ac:dyDescent="0.3">
      <c r="A46" s="20" t="s">
        <v>27</v>
      </c>
      <c r="B46" s="20"/>
      <c r="C46" s="21" t="s">
        <v>10</v>
      </c>
      <c r="D46" s="21"/>
      <c r="E46" s="3">
        <v>1</v>
      </c>
      <c r="F46" s="3"/>
      <c r="G46" s="21" t="s">
        <v>9</v>
      </c>
      <c r="H46" s="21"/>
      <c r="I46" s="14"/>
      <c r="J46" s="3">
        <v>4</v>
      </c>
      <c r="K46" s="3"/>
      <c r="P46">
        <f t="shared" si="5"/>
        <v>0</v>
      </c>
      <c r="Q46">
        <f t="shared" si="6"/>
        <v>0</v>
      </c>
      <c r="R46">
        <f t="shared" si="7"/>
        <v>0</v>
      </c>
    </row>
    <row r="47" spans="1:18" x14ac:dyDescent="0.3">
      <c r="A47" s="3"/>
      <c r="B47" s="4" t="s">
        <v>3</v>
      </c>
      <c r="C47" s="10" t="s">
        <v>4</v>
      </c>
      <c r="D47" s="10" t="s">
        <v>5</v>
      </c>
      <c r="E47" s="4"/>
      <c r="F47" s="5" t="s">
        <v>6</v>
      </c>
      <c r="G47" s="11" t="s">
        <v>7</v>
      </c>
      <c r="H47" s="5" t="s">
        <v>99</v>
      </c>
      <c r="I47" s="5" t="s">
        <v>100</v>
      </c>
      <c r="J47" s="6" t="s">
        <v>52</v>
      </c>
      <c r="K47" s="3"/>
      <c r="P47">
        <f t="shared" si="5"/>
        <v>0</v>
      </c>
      <c r="Q47">
        <f t="shared" si="6"/>
        <v>0</v>
      </c>
      <c r="R47">
        <f t="shared" si="7"/>
        <v>0</v>
      </c>
    </row>
    <row r="48" spans="1:18" x14ac:dyDescent="0.3">
      <c r="B48" t="s">
        <v>64</v>
      </c>
      <c r="C48" s="9">
        <v>60</v>
      </c>
      <c r="D48" s="9">
        <v>500</v>
      </c>
      <c r="F48" s="12">
        <v>41653</v>
      </c>
      <c r="G48" s="9">
        <v>675</v>
      </c>
      <c r="H48" s="9">
        <f ca="1">IF(ISNUMBER(C48),(C48- ((YEAR(NOW())-YEAR(F48))*12+MONTH(NOW())-MONTH(F48))),"")</f>
        <v>-31</v>
      </c>
      <c r="I48" s="13">
        <f>IF(ISNUMBER(D48),D48-(O48-G48),"")</f>
        <v>485</v>
      </c>
      <c r="J48" s="2"/>
      <c r="M48">
        <f t="shared" ref="M48:M53" si="24">E$46</f>
        <v>1</v>
      </c>
      <c r="N48">
        <f t="shared" ref="N48:N53" si="25">J$46</f>
        <v>4</v>
      </c>
      <c r="O48">
        <f t="shared" ref="O48:O53" si="26">C$4</f>
        <v>690</v>
      </c>
      <c r="P48">
        <f t="shared" si="5"/>
        <v>0</v>
      </c>
      <c r="Q48">
        <f t="shared" si="6"/>
        <v>0</v>
      </c>
      <c r="R48">
        <f t="shared" si="7"/>
        <v>0</v>
      </c>
    </row>
    <row r="49" spans="1:18" x14ac:dyDescent="0.3">
      <c r="B49" t="s">
        <v>51</v>
      </c>
      <c r="C49" s="9">
        <v>12</v>
      </c>
      <c r="D49" s="9">
        <v>300</v>
      </c>
      <c r="F49" s="12">
        <v>41891</v>
      </c>
      <c r="G49" s="9">
        <v>675</v>
      </c>
      <c r="H49" s="9">
        <f t="shared" ref="H49:H53" ca="1" si="27">IF(ISNUMBER(C49),(C49- ((YEAR(NOW())-YEAR(F49))*12+MONTH(NOW())-MONTH(F49))),"")</f>
        <v>-71</v>
      </c>
      <c r="I49" s="13">
        <f t="shared" ref="I49:I53" si="28">IF(ISNUMBER(D49),D49-(O49-G49),"")</f>
        <v>285</v>
      </c>
      <c r="J49" s="2"/>
      <c r="M49">
        <f t="shared" si="24"/>
        <v>1</v>
      </c>
      <c r="N49">
        <f t="shared" si="25"/>
        <v>4</v>
      </c>
      <c r="O49">
        <f t="shared" si="26"/>
        <v>690</v>
      </c>
      <c r="P49">
        <f t="shared" si="5"/>
        <v>0</v>
      </c>
      <c r="Q49">
        <f t="shared" si="6"/>
        <v>0</v>
      </c>
      <c r="R49">
        <f t="shared" si="7"/>
        <v>0</v>
      </c>
    </row>
    <row r="50" spans="1:18" x14ac:dyDescent="0.3">
      <c r="B50" t="s">
        <v>50</v>
      </c>
      <c r="C50" s="9">
        <v>12</v>
      </c>
      <c r="F50" s="12">
        <v>41891</v>
      </c>
      <c r="G50" s="9">
        <v>675</v>
      </c>
      <c r="H50" s="9">
        <f t="shared" ca="1" si="27"/>
        <v>-71</v>
      </c>
      <c r="I50" s="13" t="str">
        <f t="shared" si="28"/>
        <v/>
      </c>
      <c r="J50" s="2"/>
      <c r="M50">
        <f t="shared" si="24"/>
        <v>1</v>
      </c>
      <c r="N50">
        <f t="shared" si="25"/>
        <v>4</v>
      </c>
      <c r="O50">
        <f t="shared" si="26"/>
        <v>690</v>
      </c>
      <c r="P50">
        <f t="shared" si="5"/>
        <v>0</v>
      </c>
      <c r="Q50">
        <f t="shared" si="6"/>
        <v>0</v>
      </c>
      <c r="R50">
        <f t="shared" si="7"/>
        <v>0</v>
      </c>
    </row>
    <row r="51" spans="1:18" x14ac:dyDescent="0.3">
      <c r="B51" t="s">
        <v>63</v>
      </c>
      <c r="C51" s="9">
        <v>12</v>
      </c>
      <c r="F51" s="12">
        <v>41891</v>
      </c>
      <c r="G51" s="9">
        <v>675</v>
      </c>
      <c r="H51" s="9">
        <f t="shared" ca="1" si="27"/>
        <v>-71</v>
      </c>
      <c r="I51" s="13" t="str">
        <f t="shared" si="28"/>
        <v/>
      </c>
      <c r="J51" s="2"/>
      <c r="M51">
        <f t="shared" si="24"/>
        <v>1</v>
      </c>
      <c r="N51">
        <f t="shared" si="25"/>
        <v>4</v>
      </c>
      <c r="O51">
        <f t="shared" si="26"/>
        <v>690</v>
      </c>
      <c r="P51">
        <f t="shared" si="5"/>
        <v>0</v>
      </c>
      <c r="Q51">
        <f t="shared" si="6"/>
        <v>0</v>
      </c>
      <c r="R51">
        <f t="shared" si="7"/>
        <v>0</v>
      </c>
    </row>
    <row r="52" spans="1:18" x14ac:dyDescent="0.3">
      <c r="B52" t="s">
        <v>69</v>
      </c>
      <c r="C52" s="9">
        <v>12</v>
      </c>
      <c r="F52" s="12">
        <v>41891</v>
      </c>
      <c r="G52" s="9">
        <v>675</v>
      </c>
      <c r="H52" s="9">
        <f t="shared" ca="1" si="27"/>
        <v>-71</v>
      </c>
      <c r="I52" s="13" t="str">
        <f t="shared" si="28"/>
        <v/>
      </c>
      <c r="J52" s="2"/>
      <c r="M52">
        <f t="shared" si="24"/>
        <v>1</v>
      </c>
      <c r="N52">
        <f t="shared" si="25"/>
        <v>4</v>
      </c>
      <c r="O52">
        <f t="shared" si="26"/>
        <v>690</v>
      </c>
      <c r="P52">
        <f t="shared" si="5"/>
        <v>0</v>
      </c>
      <c r="Q52">
        <f t="shared" si="6"/>
        <v>0</v>
      </c>
      <c r="R52">
        <f t="shared" si="7"/>
        <v>0</v>
      </c>
    </row>
    <row r="53" spans="1:18" x14ac:dyDescent="0.3">
      <c r="B53" t="s">
        <v>77</v>
      </c>
      <c r="C53" s="9">
        <v>3</v>
      </c>
      <c r="F53" s="12">
        <v>42072</v>
      </c>
      <c r="G53" s="9">
        <v>690</v>
      </c>
      <c r="H53" s="9">
        <f t="shared" ca="1" si="27"/>
        <v>-74</v>
      </c>
      <c r="I53" s="13" t="str">
        <f t="shared" si="28"/>
        <v/>
      </c>
      <c r="J53" s="2"/>
      <c r="M53">
        <f t="shared" si="24"/>
        <v>1</v>
      </c>
      <c r="N53">
        <f t="shared" si="25"/>
        <v>4</v>
      </c>
      <c r="O53">
        <f t="shared" si="26"/>
        <v>690</v>
      </c>
      <c r="P53">
        <f t="shared" si="5"/>
        <v>0</v>
      </c>
      <c r="Q53">
        <f t="shared" si="6"/>
        <v>0</v>
      </c>
      <c r="R53">
        <f t="shared" si="7"/>
        <v>0</v>
      </c>
    </row>
    <row r="54" spans="1:18" x14ac:dyDescent="0.3">
      <c r="F54" s="1"/>
      <c r="J54" s="2"/>
      <c r="P54">
        <f t="shared" si="5"/>
        <v>0</v>
      </c>
      <c r="Q54">
        <f t="shared" si="6"/>
        <v>0</v>
      </c>
      <c r="R54">
        <f t="shared" si="7"/>
        <v>0</v>
      </c>
    </row>
    <row r="55" spans="1:18" x14ac:dyDescent="0.3">
      <c r="A55" s="20" t="s">
        <v>28</v>
      </c>
      <c r="B55" s="20"/>
      <c r="C55" s="21" t="s">
        <v>10</v>
      </c>
      <c r="D55" s="21"/>
      <c r="E55" s="3">
        <v>1</v>
      </c>
      <c r="F55" s="3"/>
      <c r="G55" s="21" t="s">
        <v>9</v>
      </c>
      <c r="H55" s="21"/>
      <c r="I55" s="14"/>
      <c r="J55" s="3">
        <v>2</v>
      </c>
      <c r="P55">
        <f t="shared" si="5"/>
        <v>0</v>
      </c>
      <c r="Q55">
        <f t="shared" si="6"/>
        <v>0</v>
      </c>
      <c r="R55">
        <f t="shared" si="7"/>
        <v>0</v>
      </c>
    </row>
    <row r="56" spans="1:18" x14ac:dyDescent="0.3">
      <c r="A56" s="3"/>
      <c r="B56" s="4" t="s">
        <v>3</v>
      </c>
      <c r="C56" s="10" t="s">
        <v>4</v>
      </c>
      <c r="D56" s="10" t="s">
        <v>5</v>
      </c>
      <c r="E56" s="4"/>
      <c r="F56" s="5" t="s">
        <v>6</v>
      </c>
      <c r="G56" s="11" t="s">
        <v>7</v>
      </c>
      <c r="H56" s="5" t="s">
        <v>99</v>
      </c>
      <c r="I56" s="5" t="s">
        <v>100</v>
      </c>
      <c r="J56" s="6" t="s">
        <v>52</v>
      </c>
      <c r="P56">
        <f t="shared" si="5"/>
        <v>0</v>
      </c>
      <c r="Q56">
        <f t="shared" si="6"/>
        <v>0</v>
      </c>
      <c r="R56">
        <f t="shared" si="7"/>
        <v>0</v>
      </c>
    </row>
    <row r="57" spans="1:18" x14ac:dyDescent="0.3">
      <c r="B57" t="s">
        <v>35</v>
      </c>
      <c r="C57" s="9" t="s">
        <v>19</v>
      </c>
      <c r="D57" s="9">
        <v>50</v>
      </c>
      <c r="F57" s="12">
        <v>41699</v>
      </c>
      <c r="G57" s="9">
        <v>52</v>
      </c>
      <c r="H57" s="9" t="str">
        <f ca="1">IF(ISNUMBER(C57),(C57- ((YEAR(NOW())-YEAR(F57))*12+MONTH(NOW())-MONTH(F57))),"")</f>
        <v/>
      </c>
      <c r="I57" s="13">
        <f>IF(ISNUMBER(D57),D57-(O57-G57),"")</f>
        <v>44</v>
      </c>
      <c r="J57" s="2"/>
      <c r="M57">
        <f>E$55</f>
        <v>1</v>
      </c>
      <c r="N57">
        <f>J$55</f>
        <v>2</v>
      </c>
      <c r="O57">
        <f>C$5</f>
        <v>58</v>
      </c>
      <c r="P57">
        <f t="shared" si="5"/>
        <v>0</v>
      </c>
      <c r="Q57">
        <f t="shared" si="6"/>
        <v>0</v>
      </c>
      <c r="R57">
        <f t="shared" si="7"/>
        <v>0</v>
      </c>
    </row>
    <row r="58" spans="1:18" x14ac:dyDescent="0.3">
      <c r="B58" t="s">
        <v>36</v>
      </c>
      <c r="C58" s="9">
        <v>12</v>
      </c>
      <c r="D58" s="9">
        <v>25</v>
      </c>
      <c r="F58" s="12">
        <v>41842</v>
      </c>
      <c r="G58" s="9">
        <v>52</v>
      </c>
      <c r="H58" s="9">
        <f ca="1">IF(ISNUMBER(C58),(C58- ((YEAR(NOW())-YEAR(F58))*12+MONTH(NOW())-MONTH(F58))),"")</f>
        <v>-73</v>
      </c>
      <c r="I58" s="13">
        <f>IF(ISNUMBER(D58),D58-(O58-G58),"")</f>
        <v>19</v>
      </c>
      <c r="J58" s="2"/>
      <c r="M58">
        <f>E$55</f>
        <v>1</v>
      </c>
      <c r="N58">
        <f>J$55</f>
        <v>2</v>
      </c>
      <c r="O58">
        <f>C$5</f>
        <v>58</v>
      </c>
      <c r="P58">
        <f t="shared" si="5"/>
        <v>0</v>
      </c>
      <c r="Q58">
        <f t="shared" si="6"/>
        <v>0</v>
      </c>
      <c r="R58">
        <f t="shared" si="7"/>
        <v>0</v>
      </c>
    </row>
    <row r="59" spans="1:18" x14ac:dyDescent="0.3">
      <c r="F59" s="1"/>
      <c r="P59">
        <f t="shared" si="5"/>
        <v>0</v>
      </c>
      <c r="Q59">
        <f t="shared" si="6"/>
        <v>0</v>
      </c>
      <c r="R59">
        <f t="shared" si="7"/>
        <v>0</v>
      </c>
    </row>
    <row r="60" spans="1:18" x14ac:dyDescent="0.3">
      <c r="A60" s="20" t="s">
        <v>37</v>
      </c>
      <c r="B60" s="20"/>
      <c r="C60" s="21" t="s">
        <v>10</v>
      </c>
      <c r="D60" s="21"/>
      <c r="E60" s="3">
        <v>1</v>
      </c>
      <c r="F60" s="3"/>
      <c r="G60" s="21" t="s">
        <v>9</v>
      </c>
      <c r="H60" s="21"/>
      <c r="I60" s="14"/>
      <c r="J60" s="3">
        <v>5</v>
      </c>
      <c r="P60">
        <f t="shared" si="5"/>
        <v>0</v>
      </c>
      <c r="Q60">
        <f t="shared" si="6"/>
        <v>0</v>
      </c>
      <c r="R60">
        <f t="shared" si="7"/>
        <v>0</v>
      </c>
    </row>
    <row r="61" spans="1:18" x14ac:dyDescent="0.3">
      <c r="A61" s="3"/>
      <c r="B61" s="4" t="s">
        <v>3</v>
      </c>
      <c r="C61" s="10" t="s">
        <v>4</v>
      </c>
      <c r="D61" s="10" t="s">
        <v>5</v>
      </c>
      <c r="E61" s="4"/>
      <c r="F61" s="5" t="s">
        <v>6</v>
      </c>
      <c r="G61" s="11" t="s">
        <v>7</v>
      </c>
      <c r="H61" s="5" t="s">
        <v>99</v>
      </c>
      <c r="I61" s="5" t="s">
        <v>100</v>
      </c>
      <c r="J61" s="6" t="s">
        <v>52</v>
      </c>
      <c r="P61">
        <f t="shared" si="5"/>
        <v>0</v>
      </c>
      <c r="Q61">
        <f t="shared" si="6"/>
        <v>0</v>
      </c>
      <c r="R61">
        <f t="shared" si="7"/>
        <v>0</v>
      </c>
    </row>
    <row r="62" spans="1:18" ht="14.25" customHeight="1" x14ac:dyDescent="0.3">
      <c r="A62" s="3"/>
      <c r="B62" t="s">
        <v>78</v>
      </c>
      <c r="C62" s="9">
        <v>12</v>
      </c>
      <c r="E62" s="8"/>
      <c r="F62" s="12">
        <v>42019</v>
      </c>
      <c r="H62" s="9">
        <f ca="1">IF(ISNUMBER(C62),(C62- ((YEAR(NOW())-YEAR(F62))*12+MONTH(NOW())-MONTH(F62))),"")</f>
        <v>-67</v>
      </c>
      <c r="I62" s="13" t="str">
        <f>IF(ISNUMBER(D62),D62-(O62-G62),"")</f>
        <v/>
      </c>
      <c r="J62" s="7"/>
      <c r="M62">
        <f>E$60</f>
        <v>1</v>
      </c>
      <c r="N62">
        <f>J$60</f>
        <v>5</v>
      </c>
      <c r="O62">
        <f>C$6</f>
        <v>371</v>
      </c>
      <c r="P62">
        <f t="shared" si="5"/>
        <v>0</v>
      </c>
      <c r="Q62">
        <f t="shared" si="6"/>
        <v>0</v>
      </c>
      <c r="R62">
        <f t="shared" si="7"/>
        <v>0</v>
      </c>
    </row>
    <row r="63" spans="1:18" ht="14.25" customHeight="1" x14ac:dyDescent="0.3">
      <c r="B63" t="s">
        <v>92</v>
      </c>
      <c r="C63" s="9">
        <v>12</v>
      </c>
      <c r="D63" s="9">
        <v>100</v>
      </c>
      <c r="F63" s="12">
        <v>42015</v>
      </c>
      <c r="G63" s="9">
        <v>350</v>
      </c>
      <c r="H63" s="9">
        <f t="shared" ref="H63:H67" ca="1" si="29">IF(ISNUMBER(C63),(C63- ((YEAR(NOW())-YEAR(F63))*12+MONTH(NOW())-MONTH(F63))),"")</f>
        <v>-67</v>
      </c>
      <c r="I63" s="13">
        <f t="shared" ref="I63:I67" si="30">IF(ISNUMBER(D63),D63-(O63-G63),"")</f>
        <v>79</v>
      </c>
      <c r="J63" s="2"/>
      <c r="M63">
        <f t="shared" ref="M63:M67" si="31">E$60</f>
        <v>1</v>
      </c>
      <c r="N63">
        <f t="shared" ref="N63:N67" si="32">J$60</f>
        <v>5</v>
      </c>
      <c r="O63">
        <f t="shared" ref="O63:O67" si="33">C$6</f>
        <v>371</v>
      </c>
      <c r="P63">
        <f t="shared" si="5"/>
        <v>0</v>
      </c>
      <c r="Q63">
        <f t="shared" si="6"/>
        <v>0</v>
      </c>
      <c r="R63">
        <f t="shared" si="7"/>
        <v>0</v>
      </c>
    </row>
    <row r="64" spans="1:18" ht="14.25" customHeight="1" x14ac:dyDescent="0.3">
      <c r="B64" t="s">
        <v>61</v>
      </c>
      <c r="C64" s="9">
        <v>24</v>
      </c>
      <c r="F64" s="12">
        <v>41432</v>
      </c>
      <c r="H64" s="9">
        <f t="shared" ca="1" si="29"/>
        <v>-74</v>
      </c>
      <c r="I64" s="13" t="str">
        <f t="shared" si="30"/>
        <v/>
      </c>
      <c r="J64" s="2"/>
      <c r="M64">
        <f t="shared" si="31"/>
        <v>1</v>
      </c>
      <c r="N64">
        <f t="shared" si="32"/>
        <v>5</v>
      </c>
      <c r="O64">
        <f t="shared" si="33"/>
        <v>371</v>
      </c>
      <c r="P64">
        <f t="shared" si="5"/>
        <v>0</v>
      </c>
      <c r="Q64">
        <f t="shared" si="6"/>
        <v>0</v>
      </c>
      <c r="R64">
        <f t="shared" si="7"/>
        <v>0</v>
      </c>
    </row>
    <row r="65" spans="1:18" ht="14.25" customHeight="1" x14ac:dyDescent="0.3">
      <c r="B65" t="s">
        <v>62</v>
      </c>
      <c r="C65" s="9">
        <v>36</v>
      </c>
      <c r="F65" s="12">
        <v>41432</v>
      </c>
      <c r="H65" s="9">
        <f t="shared" ca="1" si="29"/>
        <v>-62</v>
      </c>
      <c r="I65" s="13" t="str">
        <f t="shared" si="30"/>
        <v/>
      </c>
      <c r="J65" s="2"/>
      <c r="M65">
        <f>E$60</f>
        <v>1</v>
      </c>
      <c r="N65">
        <f t="shared" si="32"/>
        <v>5</v>
      </c>
      <c r="O65">
        <f t="shared" si="33"/>
        <v>371</v>
      </c>
      <c r="P65">
        <f t="shared" si="5"/>
        <v>0</v>
      </c>
      <c r="Q65">
        <f t="shared" si="6"/>
        <v>0</v>
      </c>
      <c r="R65">
        <f t="shared" si="7"/>
        <v>0</v>
      </c>
    </row>
    <row r="66" spans="1:18" ht="14.25" customHeight="1" x14ac:dyDescent="0.3">
      <c r="B66" t="s">
        <v>60</v>
      </c>
      <c r="C66" s="9">
        <v>6</v>
      </c>
      <c r="F66" s="12">
        <v>42019</v>
      </c>
      <c r="H66" s="9">
        <f t="shared" ca="1" si="29"/>
        <v>-73</v>
      </c>
      <c r="I66" s="13" t="str">
        <f t="shared" si="30"/>
        <v/>
      </c>
      <c r="J66" s="2"/>
      <c r="M66">
        <f>E$60</f>
        <v>1</v>
      </c>
      <c r="N66">
        <f t="shared" si="32"/>
        <v>5</v>
      </c>
      <c r="O66">
        <f t="shared" si="33"/>
        <v>371</v>
      </c>
      <c r="P66">
        <f t="shared" si="5"/>
        <v>0</v>
      </c>
      <c r="Q66">
        <f t="shared" si="6"/>
        <v>0</v>
      </c>
      <c r="R66">
        <f t="shared" si="7"/>
        <v>0</v>
      </c>
    </row>
    <row r="67" spans="1:18" ht="14.25" customHeight="1" x14ac:dyDescent="0.3">
      <c r="B67" t="s">
        <v>91</v>
      </c>
      <c r="C67" s="9">
        <v>12</v>
      </c>
      <c r="F67" s="12">
        <v>42015</v>
      </c>
      <c r="H67" s="9">
        <f t="shared" ca="1" si="29"/>
        <v>-67</v>
      </c>
      <c r="I67" s="13" t="str">
        <f t="shared" si="30"/>
        <v/>
      </c>
      <c r="J67" s="2"/>
      <c r="M67">
        <f t="shared" si="31"/>
        <v>1</v>
      </c>
      <c r="N67">
        <f t="shared" si="32"/>
        <v>5</v>
      </c>
      <c r="O67">
        <f t="shared" si="33"/>
        <v>371</v>
      </c>
      <c r="P67">
        <f t="shared" si="5"/>
        <v>0</v>
      </c>
      <c r="Q67">
        <f t="shared" si="6"/>
        <v>0</v>
      </c>
      <c r="R67">
        <f t="shared" si="7"/>
        <v>0</v>
      </c>
    </row>
    <row r="68" spans="1:18" ht="14.25" customHeight="1" x14ac:dyDescent="0.3">
      <c r="F68" s="1"/>
      <c r="P68">
        <f t="shared" si="5"/>
        <v>0</v>
      </c>
      <c r="Q68">
        <f t="shared" si="6"/>
        <v>0</v>
      </c>
      <c r="R68">
        <f t="shared" si="7"/>
        <v>0</v>
      </c>
    </row>
    <row r="69" spans="1:18" x14ac:dyDescent="0.3">
      <c r="A69" s="20" t="s">
        <v>70</v>
      </c>
      <c r="B69" s="20"/>
      <c r="C69" s="21" t="s">
        <v>10</v>
      </c>
      <c r="D69" s="21"/>
      <c r="E69" s="3">
        <v>1</v>
      </c>
      <c r="F69" s="3"/>
      <c r="G69" s="21" t="s">
        <v>9</v>
      </c>
      <c r="H69" s="21"/>
      <c r="I69" s="14"/>
      <c r="J69" s="3">
        <v>40</v>
      </c>
      <c r="P69">
        <f t="shared" si="5"/>
        <v>0</v>
      </c>
      <c r="Q69">
        <f t="shared" si="6"/>
        <v>0</v>
      </c>
      <c r="R69">
        <f t="shared" si="7"/>
        <v>0</v>
      </c>
    </row>
    <row r="70" spans="1:18" x14ac:dyDescent="0.3">
      <c r="A70" s="3"/>
      <c r="B70" s="4" t="s">
        <v>3</v>
      </c>
      <c r="C70" s="10" t="s">
        <v>4</v>
      </c>
      <c r="D70" s="10" t="s">
        <v>5</v>
      </c>
      <c r="E70" s="4"/>
      <c r="F70" s="5" t="s">
        <v>6</v>
      </c>
      <c r="G70" s="11" t="s">
        <v>7</v>
      </c>
      <c r="H70" s="5" t="s">
        <v>99</v>
      </c>
      <c r="I70" s="5" t="s">
        <v>100</v>
      </c>
      <c r="J70" s="6" t="s">
        <v>52</v>
      </c>
      <c r="P70">
        <f t="shared" si="5"/>
        <v>0</v>
      </c>
      <c r="Q70">
        <f t="shared" si="6"/>
        <v>0</v>
      </c>
      <c r="R70">
        <f t="shared" si="7"/>
        <v>0</v>
      </c>
    </row>
    <row r="71" spans="1:18" x14ac:dyDescent="0.3">
      <c r="B71" t="s">
        <v>90</v>
      </c>
      <c r="C71" s="9">
        <v>60</v>
      </c>
      <c r="D71" s="9" t="s">
        <v>19</v>
      </c>
      <c r="F71" s="12">
        <v>41699</v>
      </c>
      <c r="G71" s="9">
        <v>0</v>
      </c>
      <c r="H71" s="9">
        <f ca="1">IF(ISNUMBER(C71),(C71- ((YEAR(NOW())-YEAR(F71))*12+MONTH(NOW())-MONTH(F71))),"")</f>
        <v>-29</v>
      </c>
      <c r="I71" s="13" t="str">
        <f>IF(ISNUMBER(D71),D71-(O71-G71),"")</f>
        <v/>
      </c>
      <c r="J71" s="2"/>
      <c r="M71">
        <f>E$69</f>
        <v>1</v>
      </c>
      <c r="N71">
        <f>J$69</f>
        <v>40</v>
      </c>
      <c r="O71">
        <f>C$1</f>
        <v>5208</v>
      </c>
      <c r="P71">
        <f t="shared" si="5"/>
        <v>0</v>
      </c>
      <c r="Q71">
        <f t="shared" si="6"/>
        <v>0</v>
      </c>
      <c r="R71">
        <f t="shared" si="7"/>
        <v>0</v>
      </c>
    </row>
    <row r="72" spans="1:18" x14ac:dyDescent="0.3">
      <c r="B72" t="s">
        <v>45</v>
      </c>
      <c r="C72" s="9">
        <v>6</v>
      </c>
      <c r="F72" s="12">
        <v>42009</v>
      </c>
      <c r="G72" s="9">
        <v>4880</v>
      </c>
      <c r="H72" s="9">
        <f t="shared" ref="H72:H79" ca="1" si="34">IF(ISNUMBER(C72),(C72- ((YEAR(NOW())-YEAR(F72))*12+MONTH(NOW())-MONTH(F72))),"")</f>
        <v>-73</v>
      </c>
      <c r="I72" s="13" t="str">
        <f t="shared" ref="I72:I79" si="35">IF(ISNUMBER(D72),D72-(O72-G72),"")</f>
        <v/>
      </c>
      <c r="J72" s="2"/>
      <c r="M72">
        <f t="shared" ref="M72:M79" si="36">E$69</f>
        <v>1</v>
      </c>
      <c r="N72">
        <f t="shared" ref="N72:N79" si="37">J$69</f>
        <v>40</v>
      </c>
      <c r="O72">
        <f t="shared" ref="O72:O79" si="38">C$1</f>
        <v>5208</v>
      </c>
      <c r="P72">
        <f t="shared" si="5"/>
        <v>0</v>
      </c>
      <c r="Q72">
        <f t="shared" si="6"/>
        <v>0</v>
      </c>
      <c r="R72">
        <f t="shared" si="7"/>
        <v>0</v>
      </c>
    </row>
    <row r="73" spans="1:18" x14ac:dyDescent="0.3">
      <c r="B73" t="s">
        <v>73</v>
      </c>
      <c r="C73" s="9">
        <v>2</v>
      </c>
      <c r="F73" s="12">
        <v>42073</v>
      </c>
      <c r="G73" s="9">
        <v>4909</v>
      </c>
      <c r="H73" s="9">
        <f t="shared" ca="1" si="34"/>
        <v>-75</v>
      </c>
      <c r="I73" s="13" t="str">
        <f t="shared" si="35"/>
        <v/>
      </c>
      <c r="J73" s="2"/>
      <c r="M73">
        <f t="shared" si="36"/>
        <v>1</v>
      </c>
      <c r="N73">
        <f t="shared" si="37"/>
        <v>40</v>
      </c>
      <c r="O73">
        <f t="shared" si="38"/>
        <v>5208</v>
      </c>
      <c r="P73">
        <f t="shared" si="5"/>
        <v>0</v>
      </c>
      <c r="Q73">
        <f t="shared" si="6"/>
        <v>0</v>
      </c>
      <c r="R73">
        <f t="shared" si="7"/>
        <v>0</v>
      </c>
    </row>
    <row r="74" spans="1:18" x14ac:dyDescent="0.3">
      <c r="B74" t="s">
        <v>71</v>
      </c>
      <c r="C74" s="9">
        <v>4</v>
      </c>
      <c r="F74" s="12">
        <v>42007</v>
      </c>
      <c r="G74" s="9">
        <v>5073</v>
      </c>
      <c r="H74" s="9">
        <f t="shared" ca="1" si="34"/>
        <v>-75</v>
      </c>
      <c r="I74" s="13" t="str">
        <f t="shared" si="35"/>
        <v/>
      </c>
      <c r="J74" s="2"/>
      <c r="M74">
        <f>E$69</f>
        <v>1</v>
      </c>
      <c r="N74">
        <f>J$69</f>
        <v>40</v>
      </c>
      <c r="O74">
        <f>C$1</f>
        <v>5208</v>
      </c>
      <c r="P74">
        <f t="shared" ref="P74:P135" si="39">IFERROR(VALUE(MID($J74,FIND("M:",$J74)+2,IFERROR(FIND(",",$J74,FIND("M:",$J74))-(FIND("M:",$J74)+2),LEN($J74)))),0)</f>
        <v>0</v>
      </c>
      <c r="Q74">
        <f t="shared" ref="Q74:Q135" si="40">IFERROR(VALUE(MID($J74,FIND("H:",$J74)+2,IFERROR(FIND(",",$J74,FIND("H:",$J74))-(FIND("H:",$J74)+2),LEN($J74)))),0)</f>
        <v>0</v>
      </c>
      <c r="R74">
        <f t="shared" ref="R74:R135" si="41">IFERROR(FIND("ACK:",$J74),0)</f>
        <v>0</v>
      </c>
    </row>
    <row r="75" spans="1:18" x14ac:dyDescent="0.3">
      <c r="B75" t="s">
        <v>58</v>
      </c>
      <c r="C75" s="9">
        <v>24</v>
      </c>
      <c r="F75" s="12">
        <v>40210</v>
      </c>
      <c r="G75" s="9">
        <v>3826</v>
      </c>
      <c r="H75" s="9">
        <f t="shared" ca="1" si="34"/>
        <v>-114</v>
      </c>
      <c r="I75" s="13" t="str">
        <f t="shared" si="35"/>
        <v/>
      </c>
      <c r="J75" s="2" t="s">
        <v>85</v>
      </c>
      <c r="M75">
        <f t="shared" si="36"/>
        <v>1</v>
      </c>
      <c r="N75">
        <f t="shared" si="37"/>
        <v>40</v>
      </c>
      <c r="O75">
        <f t="shared" si="38"/>
        <v>5208</v>
      </c>
      <c r="P75">
        <f t="shared" si="39"/>
        <v>0</v>
      </c>
      <c r="Q75">
        <f t="shared" si="40"/>
        <v>0</v>
      </c>
      <c r="R75">
        <f t="shared" si="41"/>
        <v>1</v>
      </c>
    </row>
    <row r="76" spans="1:18" x14ac:dyDescent="0.3">
      <c r="B76" t="s">
        <v>57</v>
      </c>
      <c r="C76" s="9">
        <v>72</v>
      </c>
      <c r="F76" s="12">
        <v>40210</v>
      </c>
      <c r="G76" s="9">
        <v>3826</v>
      </c>
      <c r="H76" s="9">
        <f t="shared" ca="1" si="34"/>
        <v>-66</v>
      </c>
      <c r="I76" s="13" t="str">
        <f t="shared" si="35"/>
        <v/>
      </c>
      <c r="J76" s="2"/>
      <c r="M76">
        <f>E$69</f>
        <v>1</v>
      </c>
      <c r="N76">
        <f>J$69</f>
        <v>40</v>
      </c>
      <c r="O76">
        <f>C$1</f>
        <v>5208</v>
      </c>
      <c r="P76">
        <f t="shared" si="39"/>
        <v>0</v>
      </c>
      <c r="Q76">
        <f t="shared" si="40"/>
        <v>0</v>
      </c>
      <c r="R76">
        <f t="shared" si="41"/>
        <v>0</v>
      </c>
    </row>
    <row r="77" spans="1:18" x14ac:dyDescent="0.3">
      <c r="A77" t="s">
        <v>98</v>
      </c>
      <c r="B77" t="s">
        <v>68</v>
      </c>
      <c r="D77" s="9">
        <v>2000</v>
      </c>
      <c r="F77" s="12">
        <v>41492</v>
      </c>
      <c r="G77" s="9">
        <v>3447</v>
      </c>
      <c r="H77" s="9" t="str">
        <f t="shared" ca="1" si="34"/>
        <v/>
      </c>
      <c r="I77" s="13">
        <f t="shared" si="35"/>
        <v>239</v>
      </c>
      <c r="J77" s="2"/>
      <c r="M77">
        <f t="shared" si="36"/>
        <v>1</v>
      </c>
      <c r="N77">
        <f t="shared" si="37"/>
        <v>40</v>
      </c>
      <c r="O77">
        <f t="shared" si="38"/>
        <v>5208</v>
      </c>
      <c r="P77">
        <f t="shared" si="39"/>
        <v>0</v>
      </c>
      <c r="Q77">
        <f t="shared" si="40"/>
        <v>0</v>
      </c>
      <c r="R77">
        <f t="shared" si="41"/>
        <v>0</v>
      </c>
    </row>
    <row r="78" spans="1:18" x14ac:dyDescent="0.3">
      <c r="B78" t="s">
        <v>46</v>
      </c>
      <c r="C78" s="9">
        <v>72</v>
      </c>
      <c r="F78" s="12">
        <v>40210</v>
      </c>
      <c r="G78" s="9">
        <v>0</v>
      </c>
      <c r="H78" s="9">
        <f t="shared" ca="1" si="34"/>
        <v>-66</v>
      </c>
      <c r="I78" s="13" t="str">
        <f t="shared" si="35"/>
        <v/>
      </c>
      <c r="J78" s="2"/>
      <c r="M78">
        <f t="shared" si="36"/>
        <v>1</v>
      </c>
      <c r="N78">
        <f t="shared" si="37"/>
        <v>40</v>
      </c>
      <c r="O78">
        <f t="shared" si="38"/>
        <v>5208</v>
      </c>
      <c r="P78">
        <f t="shared" si="39"/>
        <v>0</v>
      </c>
      <c r="Q78">
        <f t="shared" si="40"/>
        <v>0</v>
      </c>
      <c r="R78">
        <f t="shared" si="41"/>
        <v>0</v>
      </c>
    </row>
    <row r="79" spans="1:18" x14ac:dyDescent="0.3">
      <c r="B79" t="s">
        <v>47</v>
      </c>
      <c r="C79" s="9">
        <v>72</v>
      </c>
      <c r="D79" s="9">
        <v>3000</v>
      </c>
      <c r="F79" s="12">
        <v>41492</v>
      </c>
      <c r="G79" s="9">
        <v>3447</v>
      </c>
      <c r="H79" s="9">
        <f t="shared" ca="1" si="34"/>
        <v>-24</v>
      </c>
      <c r="I79" s="13">
        <f t="shared" si="35"/>
        <v>1239</v>
      </c>
      <c r="J79" s="2"/>
      <c r="M79">
        <f t="shared" si="36"/>
        <v>1</v>
      </c>
      <c r="N79">
        <f t="shared" si="37"/>
        <v>40</v>
      </c>
      <c r="O79">
        <f t="shared" si="38"/>
        <v>5208</v>
      </c>
      <c r="P79">
        <f t="shared" si="39"/>
        <v>0</v>
      </c>
      <c r="Q79">
        <f t="shared" si="40"/>
        <v>0</v>
      </c>
      <c r="R79">
        <f t="shared" si="41"/>
        <v>0</v>
      </c>
    </row>
    <row r="80" spans="1:18" ht="14.25" customHeight="1" x14ac:dyDescent="0.3">
      <c r="F80" s="1"/>
      <c r="P80">
        <f t="shared" si="39"/>
        <v>0</v>
      </c>
      <c r="Q80">
        <f t="shared" si="40"/>
        <v>0</v>
      </c>
      <c r="R80">
        <f t="shared" si="41"/>
        <v>0</v>
      </c>
    </row>
    <row r="81" spans="1:18" x14ac:dyDescent="0.3">
      <c r="A81" s="20" t="s">
        <v>30</v>
      </c>
      <c r="B81" s="20"/>
      <c r="C81" s="21" t="s">
        <v>10</v>
      </c>
      <c r="D81" s="21"/>
      <c r="E81" s="3">
        <v>1</v>
      </c>
      <c r="F81" s="3"/>
      <c r="G81" s="21"/>
      <c r="H81" s="21"/>
      <c r="I81" s="14"/>
      <c r="J81" s="3"/>
      <c r="P81">
        <f t="shared" si="39"/>
        <v>0</v>
      </c>
      <c r="Q81">
        <f t="shared" si="40"/>
        <v>0</v>
      </c>
      <c r="R81">
        <f t="shared" si="41"/>
        <v>0</v>
      </c>
    </row>
    <row r="82" spans="1:18" x14ac:dyDescent="0.3">
      <c r="A82" s="3"/>
      <c r="B82" s="4" t="s">
        <v>3</v>
      </c>
      <c r="C82" s="10" t="s">
        <v>4</v>
      </c>
      <c r="D82" s="10"/>
      <c r="E82" s="4"/>
      <c r="F82" s="5" t="s">
        <v>6</v>
      </c>
      <c r="G82" s="11"/>
      <c r="H82" s="5" t="s">
        <v>99</v>
      </c>
      <c r="I82" s="5"/>
      <c r="J82" s="6" t="s">
        <v>52</v>
      </c>
      <c r="P82">
        <f t="shared" si="39"/>
        <v>0</v>
      </c>
      <c r="Q82">
        <f t="shared" si="40"/>
        <v>0</v>
      </c>
      <c r="R82">
        <f t="shared" si="41"/>
        <v>0</v>
      </c>
    </row>
    <row r="83" spans="1:18" ht="14.25" customHeight="1" x14ac:dyDescent="0.3">
      <c r="B83" t="s">
        <v>31</v>
      </c>
      <c r="C83" s="9">
        <v>12</v>
      </c>
      <c r="F83" s="12">
        <v>41877</v>
      </c>
      <c r="H83" s="9">
        <f ca="1">IF(ISNUMBER(C83),(C83- ((YEAR(NOW())-YEAR(F83))*12+MONTH(NOW())-MONTH(F83))),"")</f>
        <v>-72</v>
      </c>
      <c r="I83" s="13" t="str">
        <f>IF(ISNUMBER(D83),G83+D83,"")</f>
        <v/>
      </c>
      <c r="J83" s="2"/>
      <c r="M83">
        <f>E$81</f>
        <v>1</v>
      </c>
      <c r="P83">
        <f t="shared" si="39"/>
        <v>0</v>
      </c>
      <c r="Q83">
        <f t="shared" si="40"/>
        <v>0</v>
      </c>
      <c r="R83">
        <f t="shared" si="41"/>
        <v>0</v>
      </c>
    </row>
    <row r="84" spans="1:18" ht="14.25" customHeight="1" x14ac:dyDescent="0.3">
      <c r="B84" t="s">
        <v>32</v>
      </c>
      <c r="C84" s="9">
        <v>12</v>
      </c>
      <c r="F84" s="12">
        <v>42003</v>
      </c>
      <c r="H84" s="9">
        <f t="shared" ref="H84:H105" ca="1" si="42">IF(ISNUMBER(C84),(C84- ((YEAR(NOW())-YEAR(F84))*12+MONTH(NOW())-MONTH(F84))),"")</f>
        <v>-68</v>
      </c>
      <c r="J84" s="2"/>
      <c r="M84">
        <f t="shared" ref="M84:M96" si="43">E$81</f>
        <v>1</v>
      </c>
      <c r="P84">
        <f t="shared" si="39"/>
        <v>0</v>
      </c>
      <c r="Q84">
        <f t="shared" si="40"/>
        <v>0</v>
      </c>
      <c r="R84">
        <f t="shared" si="41"/>
        <v>0</v>
      </c>
    </row>
    <row r="85" spans="1:18" ht="14.25" customHeight="1" x14ac:dyDescent="0.3">
      <c r="B85" t="s">
        <v>33</v>
      </c>
      <c r="C85" s="9">
        <v>12</v>
      </c>
      <c r="F85" s="12">
        <v>42003</v>
      </c>
      <c r="H85" s="9">
        <f t="shared" ca="1" si="42"/>
        <v>-68</v>
      </c>
      <c r="J85" s="2"/>
      <c r="M85">
        <f t="shared" si="43"/>
        <v>1</v>
      </c>
      <c r="P85">
        <f t="shared" si="39"/>
        <v>0</v>
      </c>
      <c r="Q85">
        <f t="shared" si="40"/>
        <v>0</v>
      </c>
      <c r="R85">
        <f t="shared" si="41"/>
        <v>0</v>
      </c>
    </row>
    <row r="86" spans="1:18" ht="14.25" customHeight="1" x14ac:dyDescent="0.3">
      <c r="B86" t="s">
        <v>76</v>
      </c>
      <c r="C86" s="9">
        <v>3</v>
      </c>
      <c r="F86" s="12">
        <v>42007</v>
      </c>
      <c r="H86" s="9">
        <f t="shared" ca="1" si="42"/>
        <v>-76</v>
      </c>
      <c r="J86" s="2" t="s">
        <v>97</v>
      </c>
      <c r="M86">
        <f t="shared" si="43"/>
        <v>1</v>
      </c>
      <c r="P86">
        <f t="shared" si="39"/>
        <v>1</v>
      </c>
      <c r="Q86">
        <f t="shared" si="40"/>
        <v>0</v>
      </c>
      <c r="R86">
        <f t="shared" si="41"/>
        <v>0</v>
      </c>
    </row>
    <row r="87" spans="1:18" ht="14.25" customHeight="1" x14ac:dyDescent="0.3">
      <c r="B87" t="s">
        <v>96</v>
      </c>
      <c r="C87" s="9">
        <v>6</v>
      </c>
      <c r="F87" s="12">
        <v>41572</v>
      </c>
      <c r="H87" s="9">
        <f t="shared" ca="1" si="42"/>
        <v>-88</v>
      </c>
      <c r="J87" s="2" t="s">
        <v>94</v>
      </c>
      <c r="M87">
        <f t="shared" si="43"/>
        <v>1</v>
      </c>
      <c r="P87">
        <f t="shared" si="39"/>
        <v>12</v>
      </c>
      <c r="Q87">
        <f t="shared" si="40"/>
        <v>0</v>
      </c>
      <c r="R87">
        <f t="shared" si="41"/>
        <v>0</v>
      </c>
    </row>
    <row r="88" spans="1:18" ht="14.25" customHeight="1" x14ac:dyDescent="0.3">
      <c r="B88" t="s">
        <v>34</v>
      </c>
      <c r="C88" s="9">
        <v>60</v>
      </c>
      <c r="F88" s="12">
        <v>40648</v>
      </c>
      <c r="H88" s="9">
        <f t="shared" ca="1" si="42"/>
        <v>-64</v>
      </c>
      <c r="J88" s="2"/>
      <c r="M88">
        <f t="shared" si="43"/>
        <v>1</v>
      </c>
      <c r="P88">
        <f t="shared" si="39"/>
        <v>0</v>
      </c>
      <c r="Q88">
        <f t="shared" si="40"/>
        <v>0</v>
      </c>
      <c r="R88">
        <f t="shared" si="41"/>
        <v>0</v>
      </c>
    </row>
    <row r="89" spans="1:18" x14ac:dyDescent="0.3">
      <c r="B89" t="s">
        <v>38</v>
      </c>
      <c r="C89" s="9">
        <v>12</v>
      </c>
      <c r="F89" s="12">
        <v>41757</v>
      </c>
      <c r="H89" s="9">
        <f t="shared" ca="1" si="42"/>
        <v>-76</v>
      </c>
      <c r="J89" s="2"/>
      <c r="M89">
        <f t="shared" si="43"/>
        <v>1</v>
      </c>
      <c r="P89">
        <f t="shared" si="39"/>
        <v>0</v>
      </c>
      <c r="Q89">
        <f t="shared" si="40"/>
        <v>0</v>
      </c>
      <c r="R89">
        <f t="shared" si="41"/>
        <v>0</v>
      </c>
    </row>
    <row r="90" spans="1:18" x14ac:dyDescent="0.3">
      <c r="B90" t="s">
        <v>39</v>
      </c>
      <c r="C90" s="9">
        <v>60</v>
      </c>
      <c r="F90" s="12">
        <v>41417</v>
      </c>
      <c r="H90" s="9">
        <f t="shared" ca="1" si="42"/>
        <v>-39</v>
      </c>
      <c r="J90" s="2"/>
      <c r="M90">
        <f t="shared" si="43"/>
        <v>1</v>
      </c>
      <c r="P90">
        <f t="shared" si="39"/>
        <v>0</v>
      </c>
      <c r="Q90">
        <f t="shared" si="40"/>
        <v>0</v>
      </c>
      <c r="R90">
        <f t="shared" si="41"/>
        <v>0</v>
      </c>
    </row>
    <row r="91" spans="1:18" x14ac:dyDescent="0.3">
      <c r="B91" t="s">
        <v>44</v>
      </c>
      <c r="C91" s="9">
        <v>4</v>
      </c>
      <c r="F91" s="12">
        <v>42063</v>
      </c>
      <c r="H91" s="9">
        <f t="shared" ca="1" si="42"/>
        <v>-74</v>
      </c>
      <c r="J91" s="2"/>
      <c r="M91">
        <f t="shared" si="43"/>
        <v>1</v>
      </c>
      <c r="P91">
        <f t="shared" si="39"/>
        <v>0</v>
      </c>
      <c r="Q91">
        <f t="shared" si="40"/>
        <v>0</v>
      </c>
      <c r="R91">
        <f t="shared" si="41"/>
        <v>0</v>
      </c>
    </row>
    <row r="92" spans="1:18" x14ac:dyDescent="0.3">
      <c r="B92" t="s">
        <v>40</v>
      </c>
      <c r="C92" s="9">
        <v>12</v>
      </c>
      <c r="F92" s="12">
        <v>42009</v>
      </c>
      <c r="H92" s="9">
        <f t="shared" ca="1" si="42"/>
        <v>-67</v>
      </c>
      <c r="J92" s="2"/>
      <c r="M92">
        <f t="shared" si="43"/>
        <v>1</v>
      </c>
      <c r="P92">
        <f t="shared" si="39"/>
        <v>0</v>
      </c>
      <c r="Q92">
        <f t="shared" si="40"/>
        <v>0</v>
      </c>
      <c r="R92">
        <f t="shared" si="41"/>
        <v>0</v>
      </c>
    </row>
    <row r="93" spans="1:18" x14ac:dyDescent="0.3">
      <c r="B93" t="s">
        <v>43</v>
      </c>
      <c r="C93" s="9">
        <v>4</v>
      </c>
      <c r="F93" s="12">
        <v>42072</v>
      </c>
      <c r="H93" s="9">
        <f t="shared" ca="1" si="42"/>
        <v>-73</v>
      </c>
      <c r="J93" s="2"/>
      <c r="M93">
        <f t="shared" si="43"/>
        <v>1</v>
      </c>
      <c r="P93">
        <f t="shared" si="39"/>
        <v>0</v>
      </c>
      <c r="Q93">
        <f t="shared" si="40"/>
        <v>0</v>
      </c>
      <c r="R93">
        <f t="shared" si="41"/>
        <v>0</v>
      </c>
    </row>
    <row r="94" spans="1:18" x14ac:dyDescent="0.3">
      <c r="B94" t="s">
        <v>67</v>
      </c>
      <c r="C94" s="9">
        <v>12</v>
      </c>
      <c r="F94" s="12">
        <v>41891</v>
      </c>
      <c r="H94" s="9">
        <f t="shared" ca="1" si="42"/>
        <v>-71</v>
      </c>
      <c r="J94" s="2"/>
      <c r="M94">
        <f t="shared" si="43"/>
        <v>1</v>
      </c>
      <c r="P94">
        <f t="shared" si="39"/>
        <v>0</v>
      </c>
      <c r="Q94">
        <f t="shared" si="40"/>
        <v>0</v>
      </c>
      <c r="R94">
        <f t="shared" si="41"/>
        <v>0</v>
      </c>
    </row>
    <row r="95" spans="1:18" x14ac:dyDescent="0.3">
      <c r="B95" t="s">
        <v>49</v>
      </c>
      <c r="C95" s="9">
        <v>12</v>
      </c>
      <c r="F95" s="12">
        <v>41891</v>
      </c>
      <c r="H95" s="9">
        <f t="shared" ca="1" si="42"/>
        <v>-71</v>
      </c>
      <c r="J95" s="2"/>
      <c r="M95">
        <f t="shared" si="43"/>
        <v>1</v>
      </c>
      <c r="P95">
        <f t="shared" si="39"/>
        <v>0</v>
      </c>
      <c r="Q95">
        <f t="shared" si="40"/>
        <v>0</v>
      </c>
      <c r="R95">
        <f t="shared" si="41"/>
        <v>0</v>
      </c>
    </row>
    <row r="96" spans="1:18" x14ac:dyDescent="0.3">
      <c r="B96" t="s">
        <v>48</v>
      </c>
      <c r="C96" s="9">
        <v>12</v>
      </c>
      <c r="F96" s="12">
        <v>41891</v>
      </c>
      <c r="H96" s="9">
        <f t="shared" ca="1" si="42"/>
        <v>-71</v>
      </c>
      <c r="J96" s="2"/>
      <c r="M96">
        <f t="shared" si="43"/>
        <v>1</v>
      </c>
      <c r="P96">
        <f t="shared" si="39"/>
        <v>0</v>
      </c>
      <c r="Q96">
        <f t="shared" si="40"/>
        <v>0</v>
      </c>
      <c r="R96">
        <f t="shared" si="41"/>
        <v>0</v>
      </c>
    </row>
    <row r="97" spans="2:18" x14ac:dyDescent="0.3">
      <c r="B97" t="s">
        <v>66</v>
      </c>
      <c r="C97" s="9">
        <v>12</v>
      </c>
      <c r="F97" s="12">
        <v>42026</v>
      </c>
      <c r="H97" s="9">
        <f t="shared" ca="1" si="42"/>
        <v>-67</v>
      </c>
      <c r="J97" s="2"/>
      <c r="M97">
        <f t="shared" ref="M97:M101" si="44">E$81</f>
        <v>1</v>
      </c>
      <c r="P97">
        <f t="shared" si="39"/>
        <v>0</v>
      </c>
      <c r="Q97">
        <f t="shared" si="40"/>
        <v>0</v>
      </c>
      <c r="R97">
        <f t="shared" si="41"/>
        <v>0</v>
      </c>
    </row>
    <row r="98" spans="2:18" x14ac:dyDescent="0.3">
      <c r="B98" t="s">
        <v>93</v>
      </c>
      <c r="C98" s="9">
        <v>6</v>
      </c>
      <c r="F98" s="12">
        <v>42019</v>
      </c>
      <c r="H98" s="9">
        <f t="shared" ca="1" si="42"/>
        <v>-73</v>
      </c>
      <c r="J98" s="2"/>
      <c r="M98">
        <f t="shared" si="44"/>
        <v>1</v>
      </c>
      <c r="P98">
        <f t="shared" si="39"/>
        <v>0</v>
      </c>
      <c r="Q98">
        <f t="shared" si="40"/>
        <v>0</v>
      </c>
      <c r="R98">
        <f t="shared" si="41"/>
        <v>0</v>
      </c>
    </row>
    <row r="99" spans="2:18" x14ac:dyDescent="0.3">
      <c r="B99" t="s">
        <v>59</v>
      </c>
      <c r="C99" s="9">
        <v>12</v>
      </c>
      <c r="F99" s="12">
        <v>42024</v>
      </c>
      <c r="H99" s="9">
        <f t="shared" ca="1" si="42"/>
        <v>-67</v>
      </c>
      <c r="J99" s="2"/>
      <c r="M99">
        <f t="shared" si="44"/>
        <v>1</v>
      </c>
      <c r="P99">
        <f t="shared" si="39"/>
        <v>0</v>
      </c>
      <c r="Q99">
        <f t="shared" si="40"/>
        <v>0</v>
      </c>
      <c r="R99">
        <f t="shared" si="41"/>
        <v>0</v>
      </c>
    </row>
    <row r="100" spans="2:18" x14ac:dyDescent="0.3">
      <c r="B100" t="s">
        <v>95</v>
      </c>
      <c r="C100" s="9">
        <v>12</v>
      </c>
      <c r="F100" s="12">
        <v>42024</v>
      </c>
      <c r="H100" s="9">
        <f t="shared" ca="1" si="42"/>
        <v>-67</v>
      </c>
      <c r="J100" s="2"/>
      <c r="M100">
        <f t="shared" si="44"/>
        <v>1</v>
      </c>
      <c r="P100">
        <f t="shared" si="39"/>
        <v>0</v>
      </c>
      <c r="Q100">
        <f t="shared" si="40"/>
        <v>0</v>
      </c>
      <c r="R100">
        <f t="shared" si="41"/>
        <v>0</v>
      </c>
    </row>
    <row r="101" spans="2:18" x14ac:dyDescent="0.3">
      <c r="B101" t="s">
        <v>65</v>
      </c>
      <c r="C101" s="9">
        <v>12</v>
      </c>
      <c r="F101" s="12">
        <v>42009</v>
      </c>
      <c r="H101" s="9">
        <f t="shared" ca="1" si="42"/>
        <v>-67</v>
      </c>
      <c r="J101" s="2"/>
      <c r="M101">
        <f t="shared" si="44"/>
        <v>1</v>
      </c>
      <c r="P101">
        <f t="shared" si="39"/>
        <v>0</v>
      </c>
      <c r="Q101">
        <f t="shared" si="40"/>
        <v>0</v>
      </c>
      <c r="R101">
        <f t="shared" si="41"/>
        <v>0</v>
      </c>
    </row>
    <row r="102" spans="2:18" x14ac:dyDescent="0.3">
      <c r="B102" t="s">
        <v>79</v>
      </c>
      <c r="C102" s="9">
        <v>6</v>
      </c>
      <c r="F102" s="12">
        <v>41972</v>
      </c>
      <c r="H102" s="9">
        <f t="shared" ca="1" si="42"/>
        <v>-75</v>
      </c>
      <c r="J102" s="2"/>
      <c r="M102">
        <f t="shared" ref="M102" si="45">E$81</f>
        <v>1</v>
      </c>
      <c r="P102">
        <f t="shared" si="39"/>
        <v>0</v>
      </c>
      <c r="Q102">
        <f t="shared" si="40"/>
        <v>0</v>
      </c>
      <c r="R102">
        <f t="shared" si="41"/>
        <v>0</v>
      </c>
    </row>
    <row r="103" spans="2:18" x14ac:dyDescent="0.3">
      <c r="B103" t="s">
        <v>86</v>
      </c>
      <c r="C103" s="9">
        <v>12</v>
      </c>
      <c r="F103" s="12">
        <v>41893</v>
      </c>
      <c r="H103" s="9">
        <f t="shared" ca="1" si="42"/>
        <v>-71</v>
      </c>
      <c r="P103">
        <f t="shared" si="39"/>
        <v>0</v>
      </c>
      <c r="Q103">
        <f t="shared" si="40"/>
        <v>0</v>
      </c>
      <c r="R103">
        <f t="shared" si="41"/>
        <v>0</v>
      </c>
    </row>
    <row r="104" spans="2:18" x14ac:dyDescent="0.3">
      <c r="B104" t="s">
        <v>87</v>
      </c>
      <c r="C104" s="9">
        <v>12</v>
      </c>
      <c r="F104" s="12">
        <v>41974</v>
      </c>
      <c r="H104" s="9">
        <f t="shared" ca="1" si="42"/>
        <v>-68</v>
      </c>
      <c r="P104">
        <f t="shared" si="39"/>
        <v>0</v>
      </c>
      <c r="Q104">
        <f t="shared" si="40"/>
        <v>0</v>
      </c>
      <c r="R104">
        <f t="shared" si="41"/>
        <v>0</v>
      </c>
    </row>
    <row r="105" spans="2:18" x14ac:dyDescent="0.3">
      <c r="B105" t="s">
        <v>88</v>
      </c>
      <c r="C105" s="9">
        <v>4</v>
      </c>
      <c r="F105" s="12">
        <v>42073</v>
      </c>
      <c r="H105" s="9">
        <f t="shared" ca="1" si="42"/>
        <v>-73</v>
      </c>
      <c r="J105" s="2"/>
      <c r="M105">
        <f t="shared" ref="M105" si="46">E$81</f>
        <v>1</v>
      </c>
      <c r="P105">
        <f t="shared" si="39"/>
        <v>0</v>
      </c>
      <c r="Q105">
        <f t="shared" si="40"/>
        <v>0</v>
      </c>
      <c r="R105">
        <f t="shared" si="41"/>
        <v>0</v>
      </c>
    </row>
    <row r="106" spans="2:18" x14ac:dyDescent="0.3">
      <c r="F106" s="12"/>
      <c r="P106">
        <f t="shared" si="39"/>
        <v>0</v>
      </c>
      <c r="Q106">
        <f t="shared" si="40"/>
        <v>0</v>
      </c>
      <c r="R106">
        <f t="shared" si="41"/>
        <v>0</v>
      </c>
    </row>
    <row r="107" spans="2:18" x14ac:dyDescent="0.3">
      <c r="F107" s="12"/>
      <c r="P107">
        <f t="shared" si="39"/>
        <v>0</v>
      </c>
      <c r="Q107">
        <f t="shared" si="40"/>
        <v>0</v>
      </c>
      <c r="R107">
        <f t="shared" si="41"/>
        <v>0</v>
      </c>
    </row>
    <row r="108" spans="2:18" x14ac:dyDescent="0.3">
      <c r="F108" s="12"/>
      <c r="P108">
        <f t="shared" si="39"/>
        <v>0</v>
      </c>
      <c r="Q108">
        <f t="shared" si="40"/>
        <v>0</v>
      </c>
      <c r="R108">
        <f t="shared" si="41"/>
        <v>0</v>
      </c>
    </row>
    <row r="109" spans="2:18" x14ac:dyDescent="0.3">
      <c r="F109" s="12"/>
      <c r="P109">
        <f t="shared" si="39"/>
        <v>0</v>
      </c>
      <c r="Q109">
        <f t="shared" si="40"/>
        <v>0</v>
      </c>
      <c r="R109">
        <f t="shared" si="41"/>
        <v>0</v>
      </c>
    </row>
    <row r="110" spans="2:18" x14ac:dyDescent="0.3">
      <c r="F110" s="12"/>
      <c r="P110">
        <f t="shared" si="39"/>
        <v>0</v>
      </c>
      <c r="Q110">
        <f t="shared" si="40"/>
        <v>0</v>
      </c>
      <c r="R110">
        <f t="shared" si="41"/>
        <v>0</v>
      </c>
    </row>
    <row r="111" spans="2:18" x14ac:dyDescent="0.3">
      <c r="F111" s="12"/>
      <c r="P111">
        <f t="shared" si="39"/>
        <v>0</v>
      </c>
      <c r="Q111">
        <f t="shared" si="40"/>
        <v>0</v>
      </c>
      <c r="R111">
        <f t="shared" si="41"/>
        <v>0</v>
      </c>
    </row>
    <row r="112" spans="2:18" x14ac:dyDescent="0.3">
      <c r="F112" s="12"/>
      <c r="P112">
        <f t="shared" si="39"/>
        <v>0</v>
      </c>
      <c r="Q112">
        <f t="shared" si="40"/>
        <v>0</v>
      </c>
      <c r="R112">
        <f t="shared" si="41"/>
        <v>0</v>
      </c>
    </row>
    <row r="113" spans="6:18" x14ac:dyDescent="0.3">
      <c r="F113" s="12"/>
      <c r="P113">
        <f t="shared" si="39"/>
        <v>0</v>
      </c>
      <c r="Q113">
        <f t="shared" si="40"/>
        <v>0</v>
      </c>
      <c r="R113">
        <f t="shared" si="41"/>
        <v>0</v>
      </c>
    </row>
    <row r="114" spans="6:18" x14ac:dyDescent="0.3">
      <c r="F114" s="12"/>
      <c r="P114">
        <f t="shared" si="39"/>
        <v>0</v>
      </c>
      <c r="Q114">
        <f t="shared" si="40"/>
        <v>0</v>
      </c>
      <c r="R114">
        <f t="shared" si="41"/>
        <v>0</v>
      </c>
    </row>
    <row r="115" spans="6:18" x14ac:dyDescent="0.3">
      <c r="F115" s="12"/>
      <c r="P115">
        <f t="shared" si="39"/>
        <v>0</v>
      </c>
      <c r="Q115">
        <f t="shared" si="40"/>
        <v>0</v>
      </c>
      <c r="R115">
        <f t="shared" si="41"/>
        <v>0</v>
      </c>
    </row>
    <row r="116" spans="6:18" x14ac:dyDescent="0.3">
      <c r="F116" s="12"/>
      <c r="P116">
        <f t="shared" si="39"/>
        <v>0</v>
      </c>
      <c r="Q116">
        <f t="shared" si="40"/>
        <v>0</v>
      </c>
      <c r="R116">
        <f t="shared" si="41"/>
        <v>0</v>
      </c>
    </row>
    <row r="117" spans="6:18" x14ac:dyDescent="0.3">
      <c r="F117" s="12"/>
      <c r="P117">
        <f t="shared" si="39"/>
        <v>0</v>
      </c>
      <c r="Q117">
        <f t="shared" si="40"/>
        <v>0</v>
      </c>
      <c r="R117">
        <f t="shared" si="41"/>
        <v>0</v>
      </c>
    </row>
    <row r="118" spans="6:18" x14ac:dyDescent="0.3">
      <c r="F118" s="12"/>
      <c r="P118">
        <f t="shared" si="39"/>
        <v>0</v>
      </c>
      <c r="Q118">
        <f t="shared" si="40"/>
        <v>0</v>
      </c>
      <c r="R118">
        <f t="shared" si="41"/>
        <v>0</v>
      </c>
    </row>
    <row r="119" spans="6:18" x14ac:dyDescent="0.3">
      <c r="F119" s="12"/>
      <c r="P119">
        <f t="shared" si="39"/>
        <v>0</v>
      </c>
      <c r="Q119">
        <f t="shared" si="40"/>
        <v>0</v>
      </c>
      <c r="R119">
        <f t="shared" si="41"/>
        <v>0</v>
      </c>
    </row>
    <row r="120" spans="6:18" x14ac:dyDescent="0.3">
      <c r="F120" s="12"/>
      <c r="P120">
        <f t="shared" si="39"/>
        <v>0</v>
      </c>
      <c r="Q120">
        <f t="shared" si="40"/>
        <v>0</v>
      </c>
      <c r="R120">
        <f t="shared" si="41"/>
        <v>0</v>
      </c>
    </row>
    <row r="121" spans="6:18" x14ac:dyDescent="0.3">
      <c r="F121" s="12"/>
      <c r="P121">
        <f t="shared" si="39"/>
        <v>0</v>
      </c>
      <c r="Q121">
        <f t="shared" si="40"/>
        <v>0</v>
      </c>
      <c r="R121">
        <f t="shared" si="41"/>
        <v>0</v>
      </c>
    </row>
    <row r="122" spans="6:18" x14ac:dyDescent="0.3">
      <c r="F122" s="12"/>
      <c r="P122">
        <f t="shared" si="39"/>
        <v>0</v>
      </c>
      <c r="Q122">
        <f t="shared" si="40"/>
        <v>0</v>
      </c>
      <c r="R122">
        <f t="shared" si="41"/>
        <v>0</v>
      </c>
    </row>
    <row r="123" spans="6:18" x14ac:dyDescent="0.3">
      <c r="F123" s="12"/>
      <c r="P123">
        <f t="shared" si="39"/>
        <v>0</v>
      </c>
      <c r="Q123">
        <f t="shared" si="40"/>
        <v>0</v>
      </c>
      <c r="R123">
        <f t="shared" si="41"/>
        <v>0</v>
      </c>
    </row>
    <row r="124" spans="6:18" x14ac:dyDescent="0.3">
      <c r="F124" s="12"/>
      <c r="P124">
        <f t="shared" si="39"/>
        <v>0</v>
      </c>
      <c r="Q124">
        <f t="shared" si="40"/>
        <v>0</v>
      </c>
      <c r="R124">
        <f t="shared" si="41"/>
        <v>0</v>
      </c>
    </row>
    <row r="125" spans="6:18" x14ac:dyDescent="0.3">
      <c r="F125" s="12"/>
      <c r="P125">
        <f t="shared" si="39"/>
        <v>0</v>
      </c>
      <c r="Q125">
        <f t="shared" si="40"/>
        <v>0</v>
      </c>
      <c r="R125">
        <f t="shared" si="41"/>
        <v>0</v>
      </c>
    </row>
    <row r="126" spans="6:18" x14ac:dyDescent="0.3">
      <c r="F126" s="12"/>
      <c r="P126">
        <f t="shared" si="39"/>
        <v>0</v>
      </c>
      <c r="Q126">
        <f t="shared" si="40"/>
        <v>0</v>
      </c>
      <c r="R126">
        <f t="shared" si="41"/>
        <v>0</v>
      </c>
    </row>
    <row r="127" spans="6:18" x14ac:dyDescent="0.3">
      <c r="F127" s="12"/>
      <c r="P127">
        <f t="shared" si="39"/>
        <v>0</v>
      </c>
      <c r="Q127">
        <f t="shared" si="40"/>
        <v>0</v>
      </c>
      <c r="R127">
        <f t="shared" si="41"/>
        <v>0</v>
      </c>
    </row>
    <row r="128" spans="6:18" x14ac:dyDescent="0.3">
      <c r="F128" s="12"/>
      <c r="P128">
        <f t="shared" si="39"/>
        <v>0</v>
      </c>
      <c r="Q128">
        <f t="shared" si="40"/>
        <v>0</v>
      </c>
      <c r="R128">
        <f t="shared" si="41"/>
        <v>0</v>
      </c>
    </row>
    <row r="129" spans="6:18" x14ac:dyDescent="0.3">
      <c r="F129" s="12"/>
      <c r="P129">
        <f t="shared" si="39"/>
        <v>0</v>
      </c>
      <c r="Q129">
        <f t="shared" si="40"/>
        <v>0</v>
      </c>
      <c r="R129">
        <f t="shared" si="41"/>
        <v>0</v>
      </c>
    </row>
    <row r="130" spans="6:18" x14ac:dyDescent="0.3">
      <c r="F130" s="12"/>
      <c r="P130">
        <f t="shared" si="39"/>
        <v>0</v>
      </c>
      <c r="Q130">
        <f t="shared" si="40"/>
        <v>0</v>
      </c>
      <c r="R130">
        <f t="shared" si="41"/>
        <v>0</v>
      </c>
    </row>
    <row r="131" spans="6:18" x14ac:dyDescent="0.3">
      <c r="F131" s="12"/>
      <c r="P131">
        <f t="shared" si="39"/>
        <v>0</v>
      </c>
      <c r="Q131">
        <f t="shared" si="40"/>
        <v>0</v>
      </c>
      <c r="R131">
        <f t="shared" si="41"/>
        <v>0</v>
      </c>
    </row>
    <row r="132" spans="6:18" x14ac:dyDescent="0.3">
      <c r="F132" s="12"/>
      <c r="P132">
        <f t="shared" si="39"/>
        <v>0</v>
      </c>
      <c r="Q132">
        <f t="shared" si="40"/>
        <v>0</v>
      </c>
      <c r="R132">
        <f t="shared" si="41"/>
        <v>0</v>
      </c>
    </row>
    <row r="133" spans="6:18" x14ac:dyDescent="0.3">
      <c r="P133">
        <f t="shared" si="39"/>
        <v>0</v>
      </c>
      <c r="Q133">
        <f t="shared" si="40"/>
        <v>0</v>
      </c>
      <c r="R133">
        <f t="shared" si="41"/>
        <v>0</v>
      </c>
    </row>
    <row r="134" spans="6:18" x14ac:dyDescent="0.3">
      <c r="P134">
        <f t="shared" si="39"/>
        <v>0</v>
      </c>
      <c r="Q134">
        <f t="shared" si="40"/>
        <v>0</v>
      </c>
      <c r="R134">
        <f t="shared" si="41"/>
        <v>0</v>
      </c>
    </row>
    <row r="135" spans="6:18" x14ac:dyDescent="0.3">
      <c r="P135">
        <f t="shared" si="39"/>
        <v>0</v>
      </c>
      <c r="Q135">
        <f t="shared" si="40"/>
        <v>0</v>
      </c>
      <c r="R135">
        <f t="shared" si="41"/>
        <v>0</v>
      </c>
    </row>
    <row r="136" spans="6:18" x14ac:dyDescent="0.3">
      <c r="P136">
        <f t="shared" ref="P136:P167" si="47">IFERROR(VALUE(MID($J136,FIND("M:",$J136)+2,IFERROR(FIND(",",$J136,FIND("M:",$J136))-(FIND("M:",$J136)+2),LEN($J136)))),0)</f>
        <v>0</v>
      </c>
      <c r="Q136">
        <f t="shared" ref="Q136:Q167" si="48">IFERROR(VALUE(MID($J136,FIND("H:",$J136)+2,IFERROR(FIND(",",$J136,FIND("H:",$J136))-(FIND("H:",$J136)+2),LEN($J136)))),0)</f>
        <v>0</v>
      </c>
      <c r="R136">
        <f t="shared" ref="R136:R167" si="49">IFERROR(FIND("ACK:",$J136),0)</f>
        <v>0</v>
      </c>
    </row>
    <row r="137" spans="6:18" x14ac:dyDescent="0.3">
      <c r="P137">
        <f t="shared" si="47"/>
        <v>0</v>
      </c>
      <c r="Q137">
        <f t="shared" si="48"/>
        <v>0</v>
      </c>
      <c r="R137">
        <f t="shared" si="49"/>
        <v>0</v>
      </c>
    </row>
    <row r="138" spans="6:18" x14ac:dyDescent="0.3">
      <c r="P138">
        <f t="shared" si="47"/>
        <v>0</v>
      </c>
      <c r="Q138">
        <f t="shared" si="48"/>
        <v>0</v>
      </c>
      <c r="R138">
        <f t="shared" si="49"/>
        <v>0</v>
      </c>
    </row>
    <row r="139" spans="6:18" x14ac:dyDescent="0.3">
      <c r="P139">
        <f t="shared" si="47"/>
        <v>0</v>
      </c>
      <c r="Q139">
        <f t="shared" si="48"/>
        <v>0</v>
      </c>
      <c r="R139">
        <f t="shared" si="49"/>
        <v>0</v>
      </c>
    </row>
    <row r="140" spans="6:18" x14ac:dyDescent="0.3">
      <c r="P140">
        <f t="shared" si="47"/>
        <v>0</v>
      </c>
      <c r="Q140">
        <f t="shared" si="48"/>
        <v>0</v>
      </c>
      <c r="R140">
        <f t="shared" si="49"/>
        <v>0</v>
      </c>
    </row>
    <row r="141" spans="6:18" x14ac:dyDescent="0.3">
      <c r="P141">
        <f t="shared" si="47"/>
        <v>0</v>
      </c>
      <c r="Q141">
        <f t="shared" si="48"/>
        <v>0</v>
      </c>
      <c r="R141">
        <f t="shared" si="49"/>
        <v>0</v>
      </c>
    </row>
    <row r="142" spans="6:18" x14ac:dyDescent="0.3">
      <c r="P142">
        <f t="shared" si="47"/>
        <v>0</v>
      </c>
      <c r="Q142">
        <f t="shared" si="48"/>
        <v>0</v>
      </c>
      <c r="R142">
        <f t="shared" si="49"/>
        <v>0</v>
      </c>
    </row>
    <row r="143" spans="6:18" x14ac:dyDescent="0.3">
      <c r="P143">
        <f t="shared" si="47"/>
        <v>0</v>
      </c>
      <c r="Q143">
        <f t="shared" si="48"/>
        <v>0</v>
      </c>
      <c r="R143">
        <f t="shared" si="49"/>
        <v>0</v>
      </c>
    </row>
    <row r="144" spans="6:18" x14ac:dyDescent="0.3">
      <c r="P144">
        <f t="shared" si="47"/>
        <v>0</v>
      </c>
      <c r="Q144">
        <f t="shared" si="48"/>
        <v>0</v>
      </c>
      <c r="R144">
        <f t="shared" si="49"/>
        <v>0</v>
      </c>
    </row>
    <row r="145" spans="16:18" x14ac:dyDescent="0.3">
      <c r="P145">
        <f t="shared" si="47"/>
        <v>0</v>
      </c>
      <c r="Q145">
        <f t="shared" si="48"/>
        <v>0</v>
      </c>
      <c r="R145">
        <f t="shared" si="49"/>
        <v>0</v>
      </c>
    </row>
    <row r="146" spans="16:18" x14ac:dyDescent="0.3">
      <c r="P146">
        <f t="shared" si="47"/>
        <v>0</v>
      </c>
      <c r="Q146">
        <f t="shared" si="48"/>
        <v>0</v>
      </c>
      <c r="R146">
        <f t="shared" si="49"/>
        <v>0</v>
      </c>
    </row>
    <row r="147" spans="16:18" x14ac:dyDescent="0.3">
      <c r="P147">
        <f t="shared" si="47"/>
        <v>0</v>
      </c>
      <c r="Q147">
        <f t="shared" si="48"/>
        <v>0</v>
      </c>
      <c r="R147">
        <f t="shared" si="49"/>
        <v>0</v>
      </c>
    </row>
    <row r="148" spans="16:18" x14ac:dyDescent="0.3">
      <c r="P148">
        <f t="shared" si="47"/>
        <v>0</v>
      </c>
      <c r="Q148">
        <f t="shared" si="48"/>
        <v>0</v>
      </c>
      <c r="R148">
        <f t="shared" si="49"/>
        <v>0</v>
      </c>
    </row>
    <row r="149" spans="16:18" x14ac:dyDescent="0.3">
      <c r="P149">
        <f t="shared" si="47"/>
        <v>0</v>
      </c>
      <c r="Q149">
        <f t="shared" si="48"/>
        <v>0</v>
      </c>
      <c r="R149">
        <f t="shared" si="49"/>
        <v>0</v>
      </c>
    </row>
    <row r="150" spans="16:18" x14ac:dyDescent="0.3">
      <c r="P150">
        <f t="shared" si="47"/>
        <v>0</v>
      </c>
      <c r="Q150">
        <f t="shared" si="48"/>
        <v>0</v>
      </c>
      <c r="R150">
        <f t="shared" si="49"/>
        <v>0</v>
      </c>
    </row>
    <row r="151" spans="16:18" x14ac:dyDescent="0.3">
      <c r="P151">
        <f t="shared" si="47"/>
        <v>0</v>
      </c>
      <c r="Q151">
        <f t="shared" si="48"/>
        <v>0</v>
      </c>
      <c r="R151">
        <f t="shared" si="49"/>
        <v>0</v>
      </c>
    </row>
    <row r="152" spans="16:18" x14ac:dyDescent="0.3">
      <c r="P152">
        <f t="shared" si="47"/>
        <v>0</v>
      </c>
      <c r="Q152">
        <f t="shared" si="48"/>
        <v>0</v>
      </c>
      <c r="R152">
        <f t="shared" si="49"/>
        <v>0</v>
      </c>
    </row>
    <row r="153" spans="16:18" x14ac:dyDescent="0.3">
      <c r="P153">
        <f t="shared" si="47"/>
        <v>0</v>
      </c>
      <c r="Q153">
        <f t="shared" si="48"/>
        <v>0</v>
      </c>
      <c r="R153">
        <f t="shared" si="49"/>
        <v>0</v>
      </c>
    </row>
    <row r="154" spans="16:18" x14ac:dyDescent="0.3">
      <c r="P154">
        <f t="shared" si="47"/>
        <v>0</v>
      </c>
      <c r="Q154">
        <f t="shared" si="48"/>
        <v>0</v>
      </c>
      <c r="R154">
        <f t="shared" si="49"/>
        <v>0</v>
      </c>
    </row>
    <row r="155" spans="16:18" x14ac:dyDescent="0.3">
      <c r="P155">
        <f t="shared" si="47"/>
        <v>0</v>
      </c>
      <c r="Q155">
        <f t="shared" si="48"/>
        <v>0</v>
      </c>
      <c r="R155">
        <f t="shared" si="49"/>
        <v>0</v>
      </c>
    </row>
    <row r="156" spans="16:18" x14ac:dyDescent="0.3">
      <c r="P156">
        <f t="shared" si="47"/>
        <v>0</v>
      </c>
      <c r="Q156">
        <f t="shared" si="48"/>
        <v>0</v>
      </c>
      <c r="R156">
        <f t="shared" si="49"/>
        <v>0</v>
      </c>
    </row>
    <row r="157" spans="16:18" x14ac:dyDescent="0.3">
      <c r="P157">
        <f t="shared" si="47"/>
        <v>0</v>
      </c>
      <c r="Q157">
        <f t="shared" si="48"/>
        <v>0</v>
      </c>
      <c r="R157">
        <f t="shared" si="49"/>
        <v>0</v>
      </c>
    </row>
    <row r="158" spans="16:18" x14ac:dyDescent="0.3">
      <c r="P158">
        <f t="shared" si="47"/>
        <v>0</v>
      </c>
      <c r="Q158">
        <f t="shared" si="48"/>
        <v>0</v>
      </c>
      <c r="R158">
        <f t="shared" si="49"/>
        <v>0</v>
      </c>
    </row>
    <row r="159" spans="16:18" x14ac:dyDescent="0.3">
      <c r="P159">
        <f t="shared" si="47"/>
        <v>0</v>
      </c>
      <c r="Q159">
        <f t="shared" si="48"/>
        <v>0</v>
      </c>
      <c r="R159">
        <f t="shared" si="49"/>
        <v>0</v>
      </c>
    </row>
    <row r="160" spans="16:18" x14ac:dyDescent="0.3">
      <c r="P160">
        <f t="shared" si="47"/>
        <v>0</v>
      </c>
      <c r="Q160">
        <f t="shared" si="48"/>
        <v>0</v>
      </c>
      <c r="R160">
        <f t="shared" si="49"/>
        <v>0</v>
      </c>
    </row>
    <row r="161" spans="16:18" x14ac:dyDescent="0.3">
      <c r="P161">
        <f t="shared" si="47"/>
        <v>0</v>
      </c>
      <c r="Q161">
        <f t="shared" si="48"/>
        <v>0</v>
      </c>
      <c r="R161">
        <f t="shared" si="49"/>
        <v>0</v>
      </c>
    </row>
    <row r="162" spans="16:18" x14ac:dyDescent="0.3">
      <c r="P162">
        <f t="shared" si="47"/>
        <v>0</v>
      </c>
      <c r="Q162">
        <f t="shared" si="48"/>
        <v>0</v>
      </c>
      <c r="R162">
        <f t="shared" si="49"/>
        <v>0</v>
      </c>
    </row>
    <row r="163" spans="16:18" x14ac:dyDescent="0.3">
      <c r="P163">
        <f t="shared" si="47"/>
        <v>0</v>
      </c>
      <c r="Q163">
        <f t="shared" si="48"/>
        <v>0</v>
      </c>
      <c r="R163">
        <f t="shared" si="49"/>
        <v>0</v>
      </c>
    </row>
    <row r="164" spans="16:18" x14ac:dyDescent="0.3">
      <c r="P164">
        <f t="shared" si="47"/>
        <v>0</v>
      </c>
      <c r="Q164">
        <f t="shared" si="48"/>
        <v>0</v>
      </c>
      <c r="R164">
        <f t="shared" si="49"/>
        <v>0</v>
      </c>
    </row>
    <row r="165" spans="16:18" x14ac:dyDescent="0.3">
      <c r="P165">
        <f t="shared" si="47"/>
        <v>0</v>
      </c>
      <c r="Q165">
        <f t="shared" si="48"/>
        <v>0</v>
      </c>
      <c r="R165">
        <f t="shared" si="49"/>
        <v>0</v>
      </c>
    </row>
    <row r="166" spans="16:18" x14ac:dyDescent="0.3">
      <c r="P166">
        <f t="shared" si="47"/>
        <v>0</v>
      </c>
      <c r="Q166">
        <f t="shared" si="48"/>
        <v>0</v>
      </c>
      <c r="R166">
        <f t="shared" si="49"/>
        <v>0</v>
      </c>
    </row>
    <row r="167" spans="16:18" x14ac:dyDescent="0.3">
      <c r="P167">
        <f t="shared" si="47"/>
        <v>0</v>
      </c>
      <c r="Q167">
        <f t="shared" si="48"/>
        <v>0</v>
      </c>
      <c r="R167">
        <f t="shared" si="49"/>
        <v>0</v>
      </c>
    </row>
  </sheetData>
  <mergeCells count="25">
    <mergeCell ref="F1:J1"/>
    <mergeCell ref="A81:B81"/>
    <mergeCell ref="C81:D81"/>
    <mergeCell ref="G81:H81"/>
    <mergeCell ref="A55:B55"/>
    <mergeCell ref="C55:D55"/>
    <mergeCell ref="G55:H55"/>
    <mergeCell ref="A60:B60"/>
    <mergeCell ref="C60:D60"/>
    <mergeCell ref="G60:H60"/>
    <mergeCell ref="A69:B69"/>
    <mergeCell ref="C69:D69"/>
    <mergeCell ref="G69:H69"/>
    <mergeCell ref="G8:H8"/>
    <mergeCell ref="C8:D8"/>
    <mergeCell ref="A46:B46"/>
    <mergeCell ref="C46:D46"/>
    <mergeCell ref="G46:H46"/>
    <mergeCell ref="A8:B8"/>
    <mergeCell ref="A24:B24"/>
    <mergeCell ref="G24:H24"/>
    <mergeCell ref="C24:D24"/>
    <mergeCell ref="A35:B35"/>
    <mergeCell ref="G35:H35"/>
    <mergeCell ref="C35:D35"/>
  </mergeCells>
  <conditionalFormatting sqref="B10">
    <cfRule type="expression" dxfId="239" priority="244" stopIfTrue="1">
      <formula>R10</formula>
    </cfRule>
    <cfRule type="expression" dxfId="238" priority="406" stopIfTrue="1">
      <formula>IF(OR(IF(ISNUMBER(C10),((NOW()-F10)/30&gt;C10+P10),FALSE), IF(ISNUMBER(D10),((O10-G10)&gt;D10+Q10),FALSE)),1,0)</formula>
    </cfRule>
    <cfRule type="expression" dxfId="237" priority="407">
      <formula>IF(OR(IF(ISNUMBER(C10),((NOW()-F10)/30&gt;C10-M10+P10),FALSE), IF(ISNUMBER(D10),((O10-G10)&gt;D10-N10+Q10),FALSE)),1,0)</formula>
    </cfRule>
  </conditionalFormatting>
  <conditionalFormatting sqref="B11">
    <cfRule type="expression" dxfId="227" priority="226" stopIfTrue="1">
      <formula>R11</formula>
    </cfRule>
    <cfRule type="expression" dxfId="226" priority="227" stopIfTrue="1">
      <formula>IF(OR(IF(ISNUMBER(C11),((NOW()-F11)/30&gt;C11+P11),FALSE), IF(ISNUMBER(D11),((O11-G11)&gt;D11+Q11),FALSE)),1,0)</formula>
    </cfRule>
    <cfRule type="expression" dxfId="225" priority="228">
      <formula>IF(OR(IF(ISNUMBER(C11),((NOW()-F11)/30&gt;C11-M11+P11),FALSE), IF(ISNUMBER(D11),((O11-G11)&gt;D11-N11+Q11),FALSE)),1,0)</formula>
    </cfRule>
  </conditionalFormatting>
  <conditionalFormatting sqref="B12">
    <cfRule type="expression" dxfId="224" priority="223" stopIfTrue="1">
      <formula>R12</formula>
    </cfRule>
    <cfRule type="expression" dxfId="223" priority="224" stopIfTrue="1">
      <formula>IF(OR(IF(ISNUMBER(C12),((NOW()-F12)/30&gt;C12+P12),FALSE), IF(ISNUMBER(D12),((O12-G12)&gt;D12+Q12),FALSE)),1,0)</formula>
    </cfRule>
    <cfRule type="expression" dxfId="222" priority="225">
      <formula>IF(OR(IF(ISNUMBER(C12),((NOW()-F12)/30&gt;C12-M12+P12),FALSE), IF(ISNUMBER(D12),((O12-G12)&gt;D12-N12+Q12),FALSE)),1,0)</formula>
    </cfRule>
  </conditionalFormatting>
  <conditionalFormatting sqref="B13">
    <cfRule type="expression" dxfId="221" priority="220" stopIfTrue="1">
      <formula>R13</formula>
    </cfRule>
    <cfRule type="expression" dxfId="220" priority="221" stopIfTrue="1">
      <formula>IF(OR(IF(ISNUMBER(C13),((NOW()-F13)/30&gt;C13+P13),FALSE), IF(ISNUMBER(D13),((O13-G13)&gt;D13+Q13),FALSE)),1,0)</formula>
    </cfRule>
    <cfRule type="expression" dxfId="219" priority="222">
      <formula>IF(OR(IF(ISNUMBER(C13),((NOW()-F13)/30&gt;C13-M13+P13),FALSE), IF(ISNUMBER(D13),((O13-G13)&gt;D13-N13+Q13),FALSE)),1,0)</formula>
    </cfRule>
  </conditionalFormatting>
  <conditionalFormatting sqref="B14">
    <cfRule type="expression" dxfId="218" priority="217" stopIfTrue="1">
      <formula>R14</formula>
    </cfRule>
    <cfRule type="expression" dxfId="217" priority="218" stopIfTrue="1">
      <formula>IF(OR(IF(ISNUMBER(C14),((NOW()-F14)/30&gt;C14+P14),FALSE), IF(ISNUMBER(D14),((O14-G14)&gt;D14+Q14),FALSE)),1,0)</formula>
    </cfRule>
    <cfRule type="expression" dxfId="216" priority="219">
      <formula>IF(OR(IF(ISNUMBER(C14),((NOW()-F14)/30&gt;C14-M14+P14),FALSE), IF(ISNUMBER(D14),((O14-G14)&gt;D14-N14+Q14),FALSE)),1,0)</formula>
    </cfRule>
  </conditionalFormatting>
  <conditionalFormatting sqref="B15">
    <cfRule type="expression" dxfId="215" priority="214" stopIfTrue="1">
      <formula>R15</formula>
    </cfRule>
    <cfRule type="expression" dxfId="214" priority="215" stopIfTrue="1">
      <formula>IF(OR(IF(ISNUMBER(C15),((NOW()-F15)/30&gt;C15+P15),FALSE), IF(ISNUMBER(D15),((O15-G15)&gt;D15+Q15),FALSE)),1,0)</formula>
    </cfRule>
    <cfRule type="expression" dxfId="213" priority="216">
      <formula>IF(OR(IF(ISNUMBER(C15),((NOW()-F15)/30&gt;C15-M15+P15),FALSE), IF(ISNUMBER(D15),((O15-G15)&gt;D15-N15+Q15),FALSE)),1,0)</formula>
    </cfRule>
  </conditionalFormatting>
  <conditionalFormatting sqref="B16">
    <cfRule type="expression" dxfId="212" priority="211" stopIfTrue="1">
      <formula>R16</formula>
    </cfRule>
    <cfRule type="expression" dxfId="211" priority="212" stopIfTrue="1">
      <formula>IF(OR(IF(ISNUMBER(C16),((NOW()-F16)/30&gt;C16+P16),FALSE), IF(ISNUMBER(D16),((O16-G16)&gt;D16+Q16),FALSE)),1,0)</formula>
    </cfRule>
    <cfRule type="expression" dxfId="210" priority="213">
      <formula>IF(OR(IF(ISNUMBER(C16),((NOW()-F16)/30&gt;C16-M16+P16),FALSE), IF(ISNUMBER(D16),((O16-G16)&gt;D16-N16+Q16),FALSE)),1,0)</formula>
    </cfRule>
  </conditionalFormatting>
  <conditionalFormatting sqref="B17">
    <cfRule type="expression" dxfId="209" priority="208" stopIfTrue="1">
      <formula>R17</formula>
    </cfRule>
    <cfRule type="expression" dxfId="208" priority="209" stopIfTrue="1">
      <formula>IF(OR(IF(ISNUMBER(C17),((NOW()-F17)/30&gt;C17+P17),FALSE), IF(ISNUMBER(D17),((O17-G17)&gt;D17+Q17),FALSE)),1,0)</formula>
    </cfRule>
    <cfRule type="expression" dxfId="207" priority="210">
      <formula>IF(OR(IF(ISNUMBER(C17),((NOW()-F17)/30&gt;C17-M17+P17),FALSE), IF(ISNUMBER(D17),((O17-G17)&gt;D17-N17+Q17),FALSE)),1,0)</formula>
    </cfRule>
  </conditionalFormatting>
  <conditionalFormatting sqref="B18">
    <cfRule type="expression" dxfId="206" priority="205" stopIfTrue="1">
      <formula>R18</formula>
    </cfRule>
    <cfRule type="expression" dxfId="205" priority="206" stopIfTrue="1">
      <formula>IF(OR(IF(ISNUMBER(C18),((NOW()-F18)/30&gt;C18+P18),FALSE), IF(ISNUMBER(D18),((O18-G18)&gt;D18+Q18),FALSE)),1,0)</formula>
    </cfRule>
    <cfRule type="expression" dxfId="204" priority="207">
      <formula>IF(OR(IF(ISNUMBER(C18),((NOW()-F18)/30&gt;C18-M18+P18),FALSE), IF(ISNUMBER(D18),((O18-G18)&gt;D18-N18+Q18),FALSE)),1,0)</formula>
    </cfRule>
  </conditionalFormatting>
  <conditionalFormatting sqref="B19">
    <cfRule type="expression" dxfId="203" priority="202" stopIfTrue="1">
      <formula>R19</formula>
    </cfRule>
    <cfRule type="expression" dxfId="202" priority="203" stopIfTrue="1">
      <formula>IF(OR(IF(ISNUMBER(C19),((NOW()-F19)/30&gt;C19+P19),FALSE), IF(ISNUMBER(D19),((O19-G19)&gt;D19+Q19),FALSE)),1,0)</formula>
    </cfRule>
    <cfRule type="expression" dxfId="201" priority="204">
      <formula>IF(OR(IF(ISNUMBER(C19),((NOW()-F19)/30&gt;C19-M19+P19),FALSE), IF(ISNUMBER(D19),((O19-G19)&gt;D19-N19+Q19),FALSE)),1,0)</formula>
    </cfRule>
  </conditionalFormatting>
  <conditionalFormatting sqref="B20">
    <cfRule type="expression" dxfId="200" priority="199" stopIfTrue="1">
      <formula>R20</formula>
    </cfRule>
    <cfRule type="expression" dxfId="199" priority="200" stopIfTrue="1">
      <formula>IF(OR(IF(ISNUMBER(C20),((NOW()-F20)/30&gt;C20+P20),FALSE), IF(ISNUMBER(D20),((O20-G20)&gt;D20+Q20),FALSE)),1,0)</formula>
    </cfRule>
    <cfRule type="expression" dxfId="198" priority="201">
      <formula>IF(OR(IF(ISNUMBER(C20),((NOW()-F20)/30&gt;C20-M20+P20),FALSE), IF(ISNUMBER(D20),((O20-G20)&gt;D20-N20+Q20),FALSE)),1,0)</formula>
    </cfRule>
  </conditionalFormatting>
  <conditionalFormatting sqref="B21">
    <cfRule type="expression" dxfId="197" priority="196" stopIfTrue="1">
      <formula>R21</formula>
    </cfRule>
    <cfRule type="expression" dxfId="196" priority="197" stopIfTrue="1">
      <formula>IF(OR(IF(ISNUMBER(C21),((NOW()-F21)/30&gt;C21+P21),FALSE), IF(ISNUMBER(D21),((O21-G21)&gt;D21+Q21),FALSE)),1,0)</formula>
    </cfRule>
    <cfRule type="expression" dxfId="195" priority="198">
      <formula>IF(OR(IF(ISNUMBER(C21),((NOW()-F21)/30&gt;C21-M21+P21),FALSE), IF(ISNUMBER(D21),((O21-G21)&gt;D21-N21+Q21),FALSE)),1,0)</formula>
    </cfRule>
  </conditionalFormatting>
  <conditionalFormatting sqref="B22">
    <cfRule type="expression" dxfId="194" priority="193" stopIfTrue="1">
      <formula>R22</formula>
    </cfRule>
    <cfRule type="expression" dxfId="193" priority="194" stopIfTrue="1">
      <formula>IF(OR(IF(ISNUMBER(C22),((NOW()-F22)/30&gt;C22+P22),FALSE), IF(ISNUMBER(D22),((O22-G22)&gt;D22+Q22),FALSE)),1,0)</formula>
    </cfRule>
    <cfRule type="expression" dxfId="192" priority="195">
      <formula>IF(OR(IF(ISNUMBER(C22),((NOW()-F22)/30&gt;C22-M22+P22),FALSE), IF(ISNUMBER(D22),((O22-G22)&gt;D22-N22+Q22),FALSE)),1,0)</formula>
    </cfRule>
  </conditionalFormatting>
  <conditionalFormatting sqref="B26">
    <cfRule type="expression" dxfId="188" priority="187" stopIfTrue="1">
      <formula>R26</formula>
    </cfRule>
    <cfRule type="expression" dxfId="187" priority="188" stopIfTrue="1">
      <formula>IF(OR(IF(ISNUMBER(C26),((NOW()-F26)/30&gt;C26+P26),FALSE), IF(ISNUMBER(D26),((O26-G26)&gt;D26+Q26),FALSE)),1,0)</formula>
    </cfRule>
    <cfRule type="expression" dxfId="186" priority="189">
      <formula>IF(OR(IF(ISNUMBER(C26),((NOW()-F26)/30&gt;C26-M26+P26),FALSE), IF(ISNUMBER(D26),((O26-G26)&gt;D26-N26+Q26),FALSE)),1,0)</formula>
    </cfRule>
  </conditionalFormatting>
  <conditionalFormatting sqref="B27">
    <cfRule type="expression" dxfId="185" priority="184" stopIfTrue="1">
      <formula>R27</formula>
    </cfRule>
    <cfRule type="expression" dxfId="184" priority="185" stopIfTrue="1">
      <formula>IF(OR(IF(ISNUMBER(C27),((NOW()-F27)/30&gt;C27+P27),FALSE), IF(ISNUMBER(D27),((O27-G27)&gt;D27+Q27),FALSE)),1,0)</formula>
    </cfRule>
    <cfRule type="expression" dxfId="183" priority="186">
      <formula>IF(OR(IF(ISNUMBER(C27),((NOW()-F27)/30&gt;C27-M27+P27),FALSE), IF(ISNUMBER(D27),((O27-G27)&gt;D27-N27+Q27),FALSE)),1,0)</formula>
    </cfRule>
  </conditionalFormatting>
  <conditionalFormatting sqref="B28">
    <cfRule type="expression" dxfId="182" priority="181" stopIfTrue="1">
      <formula>R28</formula>
    </cfRule>
    <cfRule type="expression" dxfId="181" priority="182" stopIfTrue="1">
      <formula>IF(OR(IF(ISNUMBER(C28),((NOW()-F28)/30&gt;C28+P28),FALSE), IF(ISNUMBER(D28),((O28-G28)&gt;D28+Q28),FALSE)),1,0)</formula>
    </cfRule>
    <cfRule type="expression" dxfId="180" priority="183">
      <formula>IF(OR(IF(ISNUMBER(C28),((NOW()-F28)/30&gt;C28-M28+P28),FALSE), IF(ISNUMBER(D28),((O28-G28)&gt;D28-N28+Q28),FALSE)),1,0)</formula>
    </cfRule>
  </conditionalFormatting>
  <conditionalFormatting sqref="B29">
    <cfRule type="expression" dxfId="179" priority="178" stopIfTrue="1">
      <formula>R29</formula>
    </cfRule>
    <cfRule type="expression" dxfId="178" priority="179" stopIfTrue="1">
      <formula>IF(OR(IF(ISNUMBER(C29),((NOW()-F29)/30&gt;C29+P29),FALSE), IF(ISNUMBER(D29),((O29-G29)&gt;D29+Q29),FALSE)),1,0)</formula>
    </cfRule>
    <cfRule type="expression" dxfId="177" priority="180">
      <formula>IF(OR(IF(ISNUMBER(C29),((NOW()-F29)/30&gt;C29-M29+P29),FALSE), IF(ISNUMBER(D29),((O29-G29)&gt;D29-N29+Q29),FALSE)),1,0)</formula>
    </cfRule>
  </conditionalFormatting>
  <conditionalFormatting sqref="B30">
    <cfRule type="expression" dxfId="176" priority="175" stopIfTrue="1">
      <formula>R30</formula>
    </cfRule>
    <cfRule type="expression" dxfId="175" priority="176" stopIfTrue="1">
      <formula>IF(OR(IF(ISNUMBER(C30),((NOW()-F30)/30&gt;C30+P30),FALSE), IF(ISNUMBER(D30),((O30-G30)&gt;D30+Q30),FALSE)),1,0)</formula>
    </cfRule>
    <cfRule type="expression" dxfId="174" priority="177">
      <formula>IF(OR(IF(ISNUMBER(C30),((NOW()-F30)/30&gt;C30-M30+P30),FALSE), IF(ISNUMBER(D30),((O30-G30)&gt;D30-N30+Q30),FALSE)),1,0)</formula>
    </cfRule>
  </conditionalFormatting>
  <conditionalFormatting sqref="B31">
    <cfRule type="expression" dxfId="173" priority="172" stopIfTrue="1">
      <formula>R31</formula>
    </cfRule>
    <cfRule type="expression" dxfId="172" priority="173" stopIfTrue="1">
      <formula>IF(OR(IF(ISNUMBER(C31),((NOW()-F31)/30&gt;C31+P31),FALSE), IF(ISNUMBER(D31),((O31-G31)&gt;D31+Q31),FALSE)),1,0)</formula>
    </cfRule>
    <cfRule type="expression" dxfId="171" priority="174">
      <formula>IF(OR(IF(ISNUMBER(C31),((NOW()-F31)/30&gt;C31-M31+P31),FALSE), IF(ISNUMBER(D31),((O31-G31)&gt;D31-N31+Q31),FALSE)),1,0)</formula>
    </cfRule>
  </conditionalFormatting>
  <conditionalFormatting sqref="B32">
    <cfRule type="expression" dxfId="170" priority="169" stopIfTrue="1">
      <formula>R32</formula>
    </cfRule>
    <cfRule type="expression" dxfId="169" priority="170" stopIfTrue="1">
      <formula>IF(OR(IF(ISNUMBER(C32),((NOW()-F32)/30&gt;C32+P32),FALSE), IF(ISNUMBER(D32),((O32-G32)&gt;D32+Q32),FALSE)),1,0)</formula>
    </cfRule>
    <cfRule type="expression" dxfId="168" priority="171">
      <formula>IF(OR(IF(ISNUMBER(C32),((NOW()-F32)/30&gt;C32-M32+P32),FALSE), IF(ISNUMBER(D32),((O32-G32)&gt;D32-N32+Q32),FALSE)),1,0)</formula>
    </cfRule>
  </conditionalFormatting>
  <conditionalFormatting sqref="B33">
    <cfRule type="expression" dxfId="167" priority="166" stopIfTrue="1">
      <formula>R33</formula>
    </cfRule>
    <cfRule type="expression" dxfId="166" priority="167" stopIfTrue="1">
      <formula>IF(OR(IF(ISNUMBER(C33),((NOW()-F33)/30&gt;C33+P33),FALSE), IF(ISNUMBER(D33),((O33-G33)&gt;D33+Q33),FALSE)),1,0)</formula>
    </cfRule>
    <cfRule type="expression" dxfId="165" priority="168">
      <formula>IF(OR(IF(ISNUMBER(C33),((NOW()-F33)/30&gt;C33-M33+P33),FALSE), IF(ISNUMBER(D33),((O33-G33)&gt;D33-N33+Q33),FALSE)),1,0)</formula>
    </cfRule>
  </conditionalFormatting>
  <conditionalFormatting sqref="B37">
    <cfRule type="expression" dxfId="161" priority="160" stopIfTrue="1">
      <formula>R37</formula>
    </cfRule>
    <cfRule type="expression" dxfId="160" priority="161" stopIfTrue="1">
      <formula>IF(OR(IF(ISNUMBER(C37),((NOW()-F37)/30&gt;C37+P37),FALSE), IF(ISNUMBER(D37),((O37-G37)&gt;D37+Q37),FALSE)),1,0)</formula>
    </cfRule>
    <cfRule type="expression" dxfId="159" priority="162">
      <formula>IF(OR(IF(ISNUMBER(C37),((NOW()-F37)/30&gt;C37-M37+P37),FALSE), IF(ISNUMBER(D37),((O37-G37)&gt;D37-N37+Q37),FALSE)),1,0)</formula>
    </cfRule>
  </conditionalFormatting>
  <conditionalFormatting sqref="B38">
    <cfRule type="expression" dxfId="158" priority="157" stopIfTrue="1">
      <formula>R38</formula>
    </cfRule>
    <cfRule type="expression" dxfId="157" priority="158" stopIfTrue="1">
      <formula>IF(OR(IF(ISNUMBER(C38),((NOW()-F38)/30&gt;C38+P38),FALSE), IF(ISNUMBER(D38),((O38-G38)&gt;D38+Q38),FALSE)),1,0)</formula>
    </cfRule>
    <cfRule type="expression" dxfId="156" priority="159">
      <formula>IF(OR(IF(ISNUMBER(C38),((NOW()-F38)/30&gt;C38-M38+P38),FALSE), IF(ISNUMBER(D38),((O38-G38)&gt;D38-N38+Q38),FALSE)),1,0)</formula>
    </cfRule>
  </conditionalFormatting>
  <conditionalFormatting sqref="B39">
    <cfRule type="expression" dxfId="155" priority="154" stopIfTrue="1">
      <formula>R39</formula>
    </cfRule>
    <cfRule type="expression" dxfId="154" priority="155" stopIfTrue="1">
      <formula>IF(OR(IF(ISNUMBER(C39),((NOW()-F39)/30&gt;C39+P39),FALSE), IF(ISNUMBER(D39),((O39-G39)&gt;D39+Q39),FALSE)),1,0)</formula>
    </cfRule>
    <cfRule type="expression" dxfId="153" priority="156">
      <formula>IF(OR(IF(ISNUMBER(C39),((NOW()-F39)/30&gt;C39-M39+P39),FALSE), IF(ISNUMBER(D39),((O39-G39)&gt;D39-N39+Q39),FALSE)),1,0)</formula>
    </cfRule>
  </conditionalFormatting>
  <conditionalFormatting sqref="B40">
    <cfRule type="expression" dxfId="152" priority="151" stopIfTrue="1">
      <formula>R40</formula>
    </cfRule>
    <cfRule type="expression" dxfId="151" priority="152" stopIfTrue="1">
      <formula>IF(OR(IF(ISNUMBER(C40),((NOW()-F40)/30&gt;C40+P40),FALSE), IF(ISNUMBER(D40),((O40-G40)&gt;D40+Q40),FALSE)),1,0)</formula>
    </cfRule>
    <cfRule type="expression" dxfId="150" priority="153">
      <formula>IF(OR(IF(ISNUMBER(C40),((NOW()-F40)/30&gt;C40-M40+P40),FALSE), IF(ISNUMBER(D40),((O40-G40)&gt;D40-N40+Q40),FALSE)),1,0)</formula>
    </cfRule>
  </conditionalFormatting>
  <conditionalFormatting sqref="B41">
    <cfRule type="expression" dxfId="149" priority="148" stopIfTrue="1">
      <formula>R41</formula>
    </cfRule>
    <cfRule type="expression" dxfId="148" priority="149" stopIfTrue="1">
      <formula>IF(OR(IF(ISNUMBER(C41),((NOW()-F41)/30&gt;C41+P41),FALSE), IF(ISNUMBER(D41),((O41-G41)&gt;D41+Q41),FALSE)),1,0)</formula>
    </cfRule>
    <cfRule type="expression" dxfId="147" priority="150">
      <formula>IF(OR(IF(ISNUMBER(C41),((NOW()-F41)/30&gt;C41-M41+P41),FALSE), IF(ISNUMBER(D41),((O41-G41)&gt;D41-N41+Q41),FALSE)),1,0)</formula>
    </cfRule>
  </conditionalFormatting>
  <conditionalFormatting sqref="B42">
    <cfRule type="expression" dxfId="146" priority="145" stopIfTrue="1">
      <formula>R42</formula>
    </cfRule>
    <cfRule type="expression" dxfId="145" priority="146" stopIfTrue="1">
      <formula>IF(OR(IF(ISNUMBER(C42),((NOW()-F42)/30&gt;C42+P42),FALSE), IF(ISNUMBER(D42),((O42-G42)&gt;D42+Q42),FALSE)),1,0)</formula>
    </cfRule>
    <cfRule type="expression" dxfId="144" priority="147">
      <formula>IF(OR(IF(ISNUMBER(C42),((NOW()-F42)/30&gt;C42-M42+P42),FALSE), IF(ISNUMBER(D42),((O42-G42)&gt;D42-N42+Q42),FALSE)),1,0)</formula>
    </cfRule>
  </conditionalFormatting>
  <conditionalFormatting sqref="B43">
    <cfRule type="expression" dxfId="143" priority="142" stopIfTrue="1">
      <formula>R43</formula>
    </cfRule>
    <cfRule type="expression" dxfId="142" priority="143" stopIfTrue="1">
      <formula>IF(OR(IF(ISNUMBER(C43),((NOW()-F43)/30&gt;C43+P43),FALSE), IF(ISNUMBER(D43),((O43-G43)&gt;D43+Q43),FALSE)),1,0)</formula>
    </cfRule>
    <cfRule type="expression" dxfId="141" priority="144">
      <formula>IF(OR(IF(ISNUMBER(C43),((NOW()-F43)/30&gt;C43-M43+P43),FALSE), IF(ISNUMBER(D43),((O43-G43)&gt;D43-N43+Q43),FALSE)),1,0)</formula>
    </cfRule>
  </conditionalFormatting>
  <conditionalFormatting sqref="B44">
    <cfRule type="expression" dxfId="140" priority="139" stopIfTrue="1">
      <formula>R44</formula>
    </cfRule>
    <cfRule type="expression" dxfId="139" priority="140" stopIfTrue="1">
      <formula>IF(OR(IF(ISNUMBER(C44),((NOW()-F44)/30&gt;C44+P44),FALSE), IF(ISNUMBER(D44),((O44-G44)&gt;D44+Q44),FALSE)),1,0)</formula>
    </cfRule>
    <cfRule type="expression" dxfId="138" priority="141">
      <formula>IF(OR(IF(ISNUMBER(C44),((NOW()-F44)/30&gt;C44-M44+P44),FALSE), IF(ISNUMBER(D44),((O44-G44)&gt;D44-N44+Q44),FALSE)),1,0)</formula>
    </cfRule>
  </conditionalFormatting>
  <conditionalFormatting sqref="B48">
    <cfRule type="expression" dxfId="137" priority="136" stopIfTrue="1">
      <formula>R48</formula>
    </cfRule>
    <cfRule type="expression" dxfId="136" priority="137" stopIfTrue="1">
      <formula>IF(OR(IF(ISNUMBER(C48),((NOW()-F48)/30&gt;C48+P48),FALSE), IF(ISNUMBER(D48),((O48-G48)&gt;D48+Q48),FALSE)),1,0)</formula>
    </cfRule>
    <cfRule type="expression" dxfId="135" priority="138">
      <formula>IF(OR(IF(ISNUMBER(C48),((NOW()-F48)/30&gt;C48-M48+P48),FALSE), IF(ISNUMBER(D48),((O48-G48)&gt;D48-N48+Q48),FALSE)),1,0)</formula>
    </cfRule>
  </conditionalFormatting>
  <conditionalFormatting sqref="B49">
    <cfRule type="expression" dxfId="134" priority="133" stopIfTrue="1">
      <formula>R49</formula>
    </cfRule>
    <cfRule type="expression" dxfId="133" priority="134" stopIfTrue="1">
      <formula>IF(OR(IF(ISNUMBER(C49),((NOW()-F49)/30&gt;C49+P49),FALSE), IF(ISNUMBER(D49),((O49-G49)&gt;D49+Q49),FALSE)),1,0)</formula>
    </cfRule>
    <cfRule type="expression" dxfId="132" priority="135">
      <formula>IF(OR(IF(ISNUMBER(C49),((NOW()-F49)/30&gt;C49-M49+P49),FALSE), IF(ISNUMBER(D49),((O49-G49)&gt;D49-N49+Q49),FALSE)),1,0)</formula>
    </cfRule>
  </conditionalFormatting>
  <conditionalFormatting sqref="B50">
    <cfRule type="expression" dxfId="131" priority="130" stopIfTrue="1">
      <formula>R50</formula>
    </cfRule>
    <cfRule type="expression" dxfId="130" priority="131" stopIfTrue="1">
      <formula>IF(OR(IF(ISNUMBER(C50),((NOW()-F50)/30&gt;C50+P50),FALSE), IF(ISNUMBER(D50),((O50-G50)&gt;D50+Q50),FALSE)),1,0)</formula>
    </cfRule>
    <cfRule type="expression" dxfId="129" priority="132">
      <formula>IF(OR(IF(ISNUMBER(C50),((NOW()-F50)/30&gt;C50-M50+P50),FALSE), IF(ISNUMBER(D50),((O50-G50)&gt;D50-N50+Q50),FALSE)),1,0)</formula>
    </cfRule>
  </conditionalFormatting>
  <conditionalFormatting sqref="B51">
    <cfRule type="expression" dxfId="128" priority="127" stopIfTrue="1">
      <formula>R51</formula>
    </cfRule>
    <cfRule type="expression" dxfId="127" priority="128" stopIfTrue="1">
      <formula>IF(OR(IF(ISNUMBER(C51),((NOW()-F51)/30&gt;C51+P51),FALSE), IF(ISNUMBER(D51),((O51-G51)&gt;D51+Q51),FALSE)),1,0)</formula>
    </cfRule>
    <cfRule type="expression" dxfId="126" priority="129">
      <formula>IF(OR(IF(ISNUMBER(C51),((NOW()-F51)/30&gt;C51-M51+P51),FALSE), IF(ISNUMBER(D51),((O51-G51)&gt;D51-N51+Q51),FALSE)),1,0)</formula>
    </cfRule>
  </conditionalFormatting>
  <conditionalFormatting sqref="B52">
    <cfRule type="expression" dxfId="125" priority="124" stopIfTrue="1">
      <formula>R52</formula>
    </cfRule>
    <cfRule type="expression" dxfId="124" priority="125" stopIfTrue="1">
      <formula>IF(OR(IF(ISNUMBER(C52),((NOW()-F52)/30&gt;C52+P52),FALSE), IF(ISNUMBER(D52),((O52-G52)&gt;D52+Q52),FALSE)),1,0)</formula>
    </cfRule>
    <cfRule type="expression" dxfId="123" priority="126">
      <formula>IF(OR(IF(ISNUMBER(C52),((NOW()-F52)/30&gt;C52-M52+P52),FALSE), IF(ISNUMBER(D52),((O52-G52)&gt;D52-N52+Q52),FALSE)),1,0)</formula>
    </cfRule>
  </conditionalFormatting>
  <conditionalFormatting sqref="B53">
    <cfRule type="expression" dxfId="122" priority="121" stopIfTrue="1">
      <formula>R53</formula>
    </cfRule>
    <cfRule type="expression" dxfId="121" priority="122" stopIfTrue="1">
      <formula>IF(OR(IF(ISNUMBER(C53),((NOW()-F53)/30&gt;C53+P53),FALSE), IF(ISNUMBER(D53),((O53-G53)&gt;D53+Q53),FALSE)),1,0)</formula>
    </cfRule>
    <cfRule type="expression" dxfId="120" priority="123">
      <formula>IF(OR(IF(ISNUMBER(C53),((NOW()-F53)/30&gt;C53-M53+P53),FALSE), IF(ISNUMBER(D53),((O53-G53)&gt;D53-N53+Q53),FALSE)),1,0)</formula>
    </cfRule>
  </conditionalFormatting>
  <conditionalFormatting sqref="B57">
    <cfRule type="expression" dxfId="119" priority="118" stopIfTrue="1">
      <formula>R57</formula>
    </cfRule>
    <cfRule type="expression" dxfId="118" priority="119" stopIfTrue="1">
      <formula>IF(OR(IF(ISNUMBER(C57),((NOW()-F57)/30&gt;C57+P57),FALSE), IF(ISNUMBER(D57),((O57-G57)&gt;D57+Q57),FALSE)),1,0)</formula>
    </cfRule>
    <cfRule type="expression" dxfId="117" priority="120">
      <formula>IF(OR(IF(ISNUMBER(C57),((NOW()-F57)/30&gt;C57-M57+P57),FALSE), IF(ISNUMBER(D57),((O57-G57)&gt;D57-N57+Q57),FALSE)),1,0)</formula>
    </cfRule>
  </conditionalFormatting>
  <conditionalFormatting sqref="B58">
    <cfRule type="expression" dxfId="116" priority="115" stopIfTrue="1">
      <formula>R58</formula>
    </cfRule>
    <cfRule type="expression" dxfId="115" priority="116" stopIfTrue="1">
      <formula>IF(OR(IF(ISNUMBER(C58),((NOW()-F58)/30&gt;C58+P58),FALSE), IF(ISNUMBER(D58),((O58-G58)&gt;D58+Q58),FALSE)),1,0)</formula>
    </cfRule>
    <cfRule type="expression" dxfId="114" priority="117">
      <formula>IF(OR(IF(ISNUMBER(C58),((NOW()-F58)/30&gt;C58-M58+P58),FALSE), IF(ISNUMBER(D58),((O58-G58)&gt;D58-N58+Q58),FALSE)),1,0)</formula>
    </cfRule>
  </conditionalFormatting>
  <conditionalFormatting sqref="B62">
    <cfRule type="expression" dxfId="113" priority="112" stopIfTrue="1">
      <formula>R62</formula>
    </cfRule>
    <cfRule type="expression" dxfId="112" priority="113" stopIfTrue="1">
      <formula>IF(OR(IF(ISNUMBER(C62),((NOW()-F62)/30&gt;C62+P62),FALSE), IF(ISNUMBER(D62),((O62-G62)&gt;D62+Q62),FALSE)),1,0)</formula>
    </cfRule>
    <cfRule type="expression" dxfId="111" priority="114">
      <formula>IF(OR(IF(ISNUMBER(C62),((NOW()-F62)/30&gt;C62-M62+P62),FALSE), IF(ISNUMBER(D62),((O62-G62)&gt;D62-N62+Q62),FALSE)),1,0)</formula>
    </cfRule>
  </conditionalFormatting>
  <conditionalFormatting sqref="B63">
    <cfRule type="expression" dxfId="110" priority="109" stopIfTrue="1">
      <formula>R63</formula>
    </cfRule>
    <cfRule type="expression" dxfId="109" priority="110" stopIfTrue="1">
      <formula>IF(OR(IF(ISNUMBER(C63),((NOW()-F63)/30&gt;C63+P63),FALSE), IF(ISNUMBER(D63),((O63-G63)&gt;D63+Q63),FALSE)),1,0)</formula>
    </cfRule>
    <cfRule type="expression" dxfId="108" priority="111">
      <formula>IF(OR(IF(ISNUMBER(C63),((NOW()-F63)/30&gt;C63-M63+P63),FALSE), IF(ISNUMBER(D63),((O63-G63)&gt;D63-N63+Q63),FALSE)),1,0)</formula>
    </cfRule>
  </conditionalFormatting>
  <conditionalFormatting sqref="B64">
    <cfRule type="expression" dxfId="107" priority="106" stopIfTrue="1">
      <formula>R64</formula>
    </cfRule>
    <cfRule type="expression" dxfId="106" priority="107" stopIfTrue="1">
      <formula>IF(OR(IF(ISNUMBER(C64),((NOW()-F64)/30&gt;C64+P64),FALSE), IF(ISNUMBER(D64),((O64-G64)&gt;D64+Q64),FALSE)),1,0)</formula>
    </cfRule>
    <cfRule type="expression" dxfId="105" priority="108">
      <formula>IF(OR(IF(ISNUMBER(C64),((NOW()-F64)/30&gt;C64-M64+P64),FALSE), IF(ISNUMBER(D64),((O64-G64)&gt;D64-N64+Q64),FALSE)),1,0)</formula>
    </cfRule>
  </conditionalFormatting>
  <conditionalFormatting sqref="B65">
    <cfRule type="expression" dxfId="104" priority="103" stopIfTrue="1">
      <formula>R65</formula>
    </cfRule>
    <cfRule type="expression" dxfId="103" priority="104" stopIfTrue="1">
      <formula>IF(OR(IF(ISNUMBER(C65),((NOW()-F65)/30&gt;C65+P65),FALSE), IF(ISNUMBER(D65),((O65-G65)&gt;D65+Q65),FALSE)),1,0)</formula>
    </cfRule>
    <cfRule type="expression" dxfId="102" priority="105">
      <formula>IF(OR(IF(ISNUMBER(C65),((NOW()-F65)/30&gt;C65-M65+P65),FALSE), IF(ISNUMBER(D65),((O65-G65)&gt;D65-N65+Q65),FALSE)),1,0)</formula>
    </cfRule>
  </conditionalFormatting>
  <conditionalFormatting sqref="B66">
    <cfRule type="expression" dxfId="101" priority="100" stopIfTrue="1">
      <formula>R66</formula>
    </cfRule>
    <cfRule type="expression" dxfId="100" priority="101" stopIfTrue="1">
      <formula>IF(OR(IF(ISNUMBER(C66),((NOW()-F66)/30&gt;C66+P66),FALSE), IF(ISNUMBER(D66),((O66-G66)&gt;D66+Q66),FALSE)),1,0)</formula>
    </cfRule>
    <cfRule type="expression" dxfId="99" priority="102">
      <formula>IF(OR(IF(ISNUMBER(C66),((NOW()-F66)/30&gt;C66-M66+P66),FALSE), IF(ISNUMBER(D66),((O66-G66)&gt;D66-N66+Q66),FALSE)),1,0)</formula>
    </cfRule>
  </conditionalFormatting>
  <conditionalFormatting sqref="B67">
    <cfRule type="expression" dxfId="98" priority="97" stopIfTrue="1">
      <formula>R67</formula>
    </cfRule>
    <cfRule type="expression" dxfId="97" priority="98" stopIfTrue="1">
      <formula>IF(OR(IF(ISNUMBER(C67),((NOW()-F67)/30&gt;C67+P67),FALSE), IF(ISNUMBER(D67),((O67-G67)&gt;D67+Q67),FALSE)),1,0)</formula>
    </cfRule>
    <cfRule type="expression" dxfId="96" priority="99">
      <formula>IF(OR(IF(ISNUMBER(C67),((NOW()-F67)/30&gt;C67-M67+P67),FALSE), IF(ISNUMBER(D67),((O67-G67)&gt;D67-N67+Q67),FALSE)),1,0)</formula>
    </cfRule>
  </conditionalFormatting>
  <conditionalFormatting sqref="B71">
    <cfRule type="expression" dxfId="95" priority="94" stopIfTrue="1">
      <formula>R71</formula>
    </cfRule>
    <cfRule type="expression" dxfId="94" priority="95" stopIfTrue="1">
      <formula>IF(OR(IF(ISNUMBER(C71),((NOW()-F71)/30&gt;C71+P71),FALSE), IF(ISNUMBER(D71),((O71-G71)&gt;D71+Q71),FALSE)),1,0)</formula>
    </cfRule>
    <cfRule type="expression" dxfId="93" priority="96">
      <formula>IF(OR(IF(ISNUMBER(C71),((NOW()-F71)/30&gt;C71-M71+P71),FALSE), IF(ISNUMBER(D71),((O71-G71)&gt;D71-N71+Q71),FALSE)),1,0)</formula>
    </cfRule>
  </conditionalFormatting>
  <conditionalFormatting sqref="B72">
    <cfRule type="expression" dxfId="92" priority="91" stopIfTrue="1">
      <formula>R72</formula>
    </cfRule>
    <cfRule type="expression" dxfId="91" priority="92" stopIfTrue="1">
      <formula>IF(OR(IF(ISNUMBER(C72),((NOW()-F72)/30&gt;C72+P72),FALSE), IF(ISNUMBER(D72),((O72-G72)&gt;D72+Q72),FALSE)),1,0)</formula>
    </cfRule>
    <cfRule type="expression" dxfId="90" priority="93">
      <formula>IF(OR(IF(ISNUMBER(C72),((NOW()-F72)/30&gt;C72-M72+P72),FALSE), IF(ISNUMBER(D72),((O72-G72)&gt;D72-N72+Q72),FALSE)),1,0)</formula>
    </cfRule>
  </conditionalFormatting>
  <conditionalFormatting sqref="B73">
    <cfRule type="expression" dxfId="89" priority="88" stopIfTrue="1">
      <formula>R73</formula>
    </cfRule>
    <cfRule type="expression" dxfId="88" priority="89" stopIfTrue="1">
      <formula>IF(OR(IF(ISNUMBER(C73),((NOW()-F73)/30&gt;C73+P73),FALSE), IF(ISNUMBER(D73),((O73-G73)&gt;D73+Q73),FALSE)),1,0)</formula>
    </cfRule>
    <cfRule type="expression" dxfId="87" priority="90">
      <formula>IF(OR(IF(ISNUMBER(C73),((NOW()-F73)/30&gt;C73-M73+P73),FALSE), IF(ISNUMBER(D73),((O73-G73)&gt;D73-N73+Q73),FALSE)),1,0)</formula>
    </cfRule>
  </conditionalFormatting>
  <conditionalFormatting sqref="B74">
    <cfRule type="expression" dxfId="86" priority="85" stopIfTrue="1">
      <formula>R74</formula>
    </cfRule>
    <cfRule type="expression" dxfId="85" priority="86" stopIfTrue="1">
      <formula>IF(OR(IF(ISNUMBER(C74),((NOW()-F74)/30&gt;C74+P74),FALSE), IF(ISNUMBER(D74),((O74-G74)&gt;D74+Q74),FALSE)),1,0)</formula>
    </cfRule>
    <cfRule type="expression" dxfId="84" priority="87">
      <formula>IF(OR(IF(ISNUMBER(C74),((NOW()-F74)/30&gt;C74-M74+P74),FALSE), IF(ISNUMBER(D74),((O74-G74)&gt;D74-N74+Q74),FALSE)),1,0)</formula>
    </cfRule>
  </conditionalFormatting>
  <conditionalFormatting sqref="B75">
    <cfRule type="expression" dxfId="83" priority="82" stopIfTrue="1">
      <formula>R75</formula>
    </cfRule>
    <cfRule type="expression" dxfId="82" priority="83" stopIfTrue="1">
      <formula>IF(OR(IF(ISNUMBER(C75),((NOW()-F75)/30&gt;C75+P75),FALSE), IF(ISNUMBER(D75),((O75-G75)&gt;D75+Q75),FALSE)),1,0)</formula>
    </cfRule>
    <cfRule type="expression" dxfId="81" priority="84">
      <formula>IF(OR(IF(ISNUMBER(C75),((NOW()-F75)/30&gt;C75-M75+P75),FALSE), IF(ISNUMBER(D75),((O75-G75)&gt;D75-N75+Q75),FALSE)),1,0)</formula>
    </cfRule>
  </conditionalFormatting>
  <conditionalFormatting sqref="B76">
    <cfRule type="expression" dxfId="80" priority="79" stopIfTrue="1">
      <formula>R76</formula>
    </cfRule>
    <cfRule type="expression" dxfId="79" priority="80" stopIfTrue="1">
      <formula>IF(OR(IF(ISNUMBER(C76),((NOW()-F76)/30&gt;C76+P76),FALSE), IF(ISNUMBER(D76),((O76-G76)&gt;D76+Q76),FALSE)),1,0)</formula>
    </cfRule>
    <cfRule type="expression" dxfId="78" priority="81">
      <formula>IF(OR(IF(ISNUMBER(C76),((NOW()-F76)/30&gt;C76-M76+P76),FALSE), IF(ISNUMBER(D76),((O76-G76)&gt;D76-N76+Q76),FALSE)),1,0)</formula>
    </cfRule>
  </conditionalFormatting>
  <conditionalFormatting sqref="B77">
    <cfRule type="expression" dxfId="77" priority="76" stopIfTrue="1">
      <formula>R77</formula>
    </cfRule>
    <cfRule type="expression" dxfId="76" priority="77" stopIfTrue="1">
      <formula>IF(OR(IF(ISNUMBER(C77),((NOW()-F77)/30&gt;C77+P77),FALSE), IF(ISNUMBER(D77),((O77-G77)&gt;D77+Q77),FALSE)),1,0)</formula>
    </cfRule>
    <cfRule type="expression" dxfId="75" priority="78">
      <formula>IF(OR(IF(ISNUMBER(C77),((NOW()-F77)/30&gt;C77-M77+P77),FALSE), IF(ISNUMBER(D77),((O77-G77)&gt;D77-N77+Q77),FALSE)),1,0)</formula>
    </cfRule>
  </conditionalFormatting>
  <conditionalFormatting sqref="B78">
    <cfRule type="expression" dxfId="74" priority="73" stopIfTrue="1">
      <formula>R78</formula>
    </cfRule>
    <cfRule type="expression" dxfId="73" priority="74" stopIfTrue="1">
      <formula>IF(OR(IF(ISNUMBER(C78),((NOW()-F78)/30&gt;C78+P78),FALSE), IF(ISNUMBER(D78),((O78-G78)&gt;D78+Q78),FALSE)),1,0)</formula>
    </cfRule>
    <cfRule type="expression" dxfId="72" priority="75">
      <formula>IF(OR(IF(ISNUMBER(C78),((NOW()-F78)/30&gt;C78-M78+P78),FALSE), IF(ISNUMBER(D78),((O78-G78)&gt;D78-N78+Q78),FALSE)),1,0)</formula>
    </cfRule>
  </conditionalFormatting>
  <conditionalFormatting sqref="B79">
    <cfRule type="expression" dxfId="71" priority="70" stopIfTrue="1">
      <formula>R79</formula>
    </cfRule>
    <cfRule type="expression" dxfId="70" priority="71" stopIfTrue="1">
      <formula>IF(OR(IF(ISNUMBER(C79),((NOW()-F79)/30&gt;C79+P79),FALSE), IF(ISNUMBER(D79),((O79-G79)&gt;D79+Q79),FALSE)),1,0)</formula>
    </cfRule>
    <cfRule type="expression" dxfId="69" priority="72">
      <formula>IF(OR(IF(ISNUMBER(C79),((NOW()-F79)/30&gt;C79-M79+P79),FALSE), IF(ISNUMBER(D79),((O79-G79)&gt;D79-N79+Q79),FALSE)),1,0)</formula>
    </cfRule>
  </conditionalFormatting>
  <conditionalFormatting sqref="B83">
    <cfRule type="expression" dxfId="68" priority="67" stopIfTrue="1">
      <formula>R83</formula>
    </cfRule>
    <cfRule type="expression" dxfId="67" priority="68" stopIfTrue="1">
      <formula>IF(OR(IF(ISNUMBER(C83),((NOW()-F83)/30&gt;C83+P83),FALSE), IF(ISNUMBER(D83),((O83-G83)&gt;D83+Q83),FALSE)),1,0)</formula>
    </cfRule>
    <cfRule type="expression" dxfId="66" priority="69">
      <formula>IF(OR(IF(ISNUMBER(C83),((NOW()-F83)/30&gt;C83-M83+P83),FALSE), IF(ISNUMBER(D83),((O83-G83)&gt;D83-N83+Q83),FALSE)),1,0)</formula>
    </cfRule>
  </conditionalFormatting>
  <conditionalFormatting sqref="B84">
    <cfRule type="expression" dxfId="65" priority="64" stopIfTrue="1">
      <formula>R84</formula>
    </cfRule>
    <cfRule type="expression" dxfId="64" priority="65" stopIfTrue="1">
      <formula>IF(OR(IF(ISNUMBER(C84),((NOW()-F84)/30&gt;C84+P84),FALSE), IF(ISNUMBER(D84),((O84-G84)&gt;D84+Q84),FALSE)),1,0)</formula>
    </cfRule>
    <cfRule type="expression" dxfId="63" priority="66">
      <formula>IF(OR(IF(ISNUMBER(C84),((NOW()-F84)/30&gt;C84-M84+P84),FALSE), IF(ISNUMBER(D84),((O84-G84)&gt;D84-N84+Q84),FALSE)),1,0)</formula>
    </cfRule>
  </conditionalFormatting>
  <conditionalFormatting sqref="B85">
    <cfRule type="expression" dxfId="62" priority="61" stopIfTrue="1">
      <formula>R85</formula>
    </cfRule>
    <cfRule type="expression" dxfId="61" priority="62" stopIfTrue="1">
      <formula>IF(OR(IF(ISNUMBER(C85),((NOW()-F85)/30&gt;C85+P85),FALSE), IF(ISNUMBER(D85),((O85-G85)&gt;D85+Q85),FALSE)),1,0)</formula>
    </cfRule>
    <cfRule type="expression" dxfId="60" priority="63">
      <formula>IF(OR(IF(ISNUMBER(C85),((NOW()-F85)/30&gt;C85-M85+P85),FALSE), IF(ISNUMBER(D85),((O85-G85)&gt;D85-N85+Q85),FALSE)),1,0)</formula>
    </cfRule>
  </conditionalFormatting>
  <conditionalFormatting sqref="B86">
    <cfRule type="expression" dxfId="59" priority="58" stopIfTrue="1">
      <formula>R86</formula>
    </cfRule>
    <cfRule type="expression" dxfId="58" priority="59" stopIfTrue="1">
      <formula>IF(OR(IF(ISNUMBER(C86),((NOW()-F86)/30&gt;C86+P86),FALSE), IF(ISNUMBER(D86),((O86-G86)&gt;D86+Q86),FALSE)),1,0)</formula>
    </cfRule>
    <cfRule type="expression" dxfId="57" priority="60">
      <formula>IF(OR(IF(ISNUMBER(C86),((NOW()-F86)/30&gt;C86-M86+P86),FALSE), IF(ISNUMBER(D86),((O86-G86)&gt;D86-N86+Q86),FALSE)),1,0)</formula>
    </cfRule>
  </conditionalFormatting>
  <conditionalFormatting sqref="B87">
    <cfRule type="expression" dxfId="56" priority="55" stopIfTrue="1">
      <formula>R87</formula>
    </cfRule>
    <cfRule type="expression" dxfId="55" priority="56" stopIfTrue="1">
      <formula>IF(OR(IF(ISNUMBER(C87),((NOW()-F87)/30&gt;C87+P87),FALSE), IF(ISNUMBER(D87),((O87-G87)&gt;D87+Q87),FALSE)),1,0)</formula>
    </cfRule>
    <cfRule type="expression" dxfId="54" priority="57">
      <formula>IF(OR(IF(ISNUMBER(C87),((NOW()-F87)/30&gt;C87-M87+P87),FALSE), IF(ISNUMBER(D87),((O87-G87)&gt;D87-N87+Q87),FALSE)),1,0)</formula>
    </cfRule>
  </conditionalFormatting>
  <conditionalFormatting sqref="B88">
    <cfRule type="expression" dxfId="53" priority="52" stopIfTrue="1">
      <formula>R88</formula>
    </cfRule>
    <cfRule type="expression" dxfId="52" priority="53" stopIfTrue="1">
      <formula>IF(OR(IF(ISNUMBER(C88),((NOW()-F88)/30&gt;C88+P88),FALSE), IF(ISNUMBER(D88),((O88-G88)&gt;D88+Q88),FALSE)),1,0)</formula>
    </cfRule>
    <cfRule type="expression" dxfId="51" priority="54">
      <formula>IF(OR(IF(ISNUMBER(C88),((NOW()-F88)/30&gt;C88-M88+P88),FALSE), IF(ISNUMBER(D88),((O88-G88)&gt;D88-N88+Q88),FALSE)),1,0)</formula>
    </cfRule>
  </conditionalFormatting>
  <conditionalFormatting sqref="B89">
    <cfRule type="expression" dxfId="50" priority="49" stopIfTrue="1">
      <formula>R89</formula>
    </cfRule>
    <cfRule type="expression" dxfId="49" priority="50" stopIfTrue="1">
      <formula>IF(OR(IF(ISNUMBER(C89),((NOW()-F89)/30&gt;C89+P89),FALSE), IF(ISNUMBER(D89),((O89-G89)&gt;D89+Q89),FALSE)),1,0)</formula>
    </cfRule>
    <cfRule type="expression" dxfId="48" priority="51">
      <formula>IF(OR(IF(ISNUMBER(C89),((NOW()-F89)/30&gt;C89-M89+P89),FALSE), IF(ISNUMBER(D89),((O89-G89)&gt;D89-N89+Q89),FALSE)),1,0)</formula>
    </cfRule>
  </conditionalFormatting>
  <conditionalFormatting sqref="B90">
    <cfRule type="expression" dxfId="47" priority="46" stopIfTrue="1">
      <formula>R90</formula>
    </cfRule>
    <cfRule type="expression" dxfId="46" priority="47" stopIfTrue="1">
      <formula>IF(OR(IF(ISNUMBER(C90),((NOW()-F90)/30&gt;C90+P90),FALSE), IF(ISNUMBER(D90),((O90-G90)&gt;D90+Q90),FALSE)),1,0)</formula>
    </cfRule>
    <cfRule type="expression" dxfId="45" priority="48">
      <formula>IF(OR(IF(ISNUMBER(C90),((NOW()-F90)/30&gt;C90-M90+P90),FALSE), IF(ISNUMBER(D90),((O90-G90)&gt;D90-N90+Q90),FALSE)),1,0)</formula>
    </cfRule>
  </conditionalFormatting>
  <conditionalFormatting sqref="B91">
    <cfRule type="expression" dxfId="44" priority="43" stopIfTrue="1">
      <formula>R91</formula>
    </cfRule>
    <cfRule type="expression" dxfId="43" priority="44" stopIfTrue="1">
      <formula>IF(OR(IF(ISNUMBER(C91),((NOW()-F91)/30&gt;C91+P91),FALSE), IF(ISNUMBER(D91),((O91-G91)&gt;D91+Q91),FALSE)),1,0)</formula>
    </cfRule>
    <cfRule type="expression" dxfId="42" priority="45">
      <formula>IF(OR(IF(ISNUMBER(C91),((NOW()-F91)/30&gt;C91-M91+P91),FALSE), IF(ISNUMBER(D91),((O91-G91)&gt;D91-N91+Q91),FALSE)),1,0)</formula>
    </cfRule>
  </conditionalFormatting>
  <conditionalFormatting sqref="B92">
    <cfRule type="expression" dxfId="41" priority="40" stopIfTrue="1">
      <formula>R92</formula>
    </cfRule>
    <cfRule type="expression" dxfId="40" priority="41" stopIfTrue="1">
      <formula>IF(OR(IF(ISNUMBER(C92),((NOW()-F92)/30&gt;C92+P92),FALSE), IF(ISNUMBER(D92),((O92-G92)&gt;D92+Q92),FALSE)),1,0)</formula>
    </cfRule>
    <cfRule type="expression" dxfId="39" priority="42">
      <formula>IF(OR(IF(ISNUMBER(C92),((NOW()-F92)/30&gt;C92-M92+P92),FALSE), IF(ISNUMBER(D92),((O92-G92)&gt;D92-N92+Q92),FALSE)),1,0)</formula>
    </cfRule>
  </conditionalFormatting>
  <conditionalFormatting sqref="B93">
    <cfRule type="expression" dxfId="38" priority="37" stopIfTrue="1">
      <formula>R93</formula>
    </cfRule>
    <cfRule type="expression" dxfId="37" priority="38" stopIfTrue="1">
      <formula>IF(OR(IF(ISNUMBER(C93),((NOW()-F93)/30&gt;C93+P93),FALSE), IF(ISNUMBER(D93),((O93-G93)&gt;D93+Q93),FALSE)),1,0)</formula>
    </cfRule>
    <cfRule type="expression" dxfId="36" priority="39">
      <formula>IF(OR(IF(ISNUMBER(C93),((NOW()-F93)/30&gt;C93-M93+P93),FALSE), IF(ISNUMBER(D93),((O93-G93)&gt;D93-N93+Q93),FALSE)),1,0)</formula>
    </cfRule>
  </conditionalFormatting>
  <conditionalFormatting sqref="B94">
    <cfRule type="expression" dxfId="35" priority="34" stopIfTrue="1">
      <formula>R94</formula>
    </cfRule>
    <cfRule type="expression" dxfId="34" priority="35" stopIfTrue="1">
      <formula>IF(OR(IF(ISNUMBER(C94),((NOW()-F94)/30&gt;C94+P94),FALSE), IF(ISNUMBER(D94),((O94-G94)&gt;D94+Q94),FALSE)),1,0)</formula>
    </cfRule>
    <cfRule type="expression" dxfId="33" priority="36">
      <formula>IF(OR(IF(ISNUMBER(C94),((NOW()-F94)/30&gt;C94-M94+P94),FALSE), IF(ISNUMBER(D94),((O94-G94)&gt;D94-N94+Q94),FALSE)),1,0)</formula>
    </cfRule>
  </conditionalFormatting>
  <conditionalFormatting sqref="B95">
    <cfRule type="expression" dxfId="32" priority="31" stopIfTrue="1">
      <formula>R95</formula>
    </cfRule>
    <cfRule type="expression" dxfId="31" priority="32" stopIfTrue="1">
      <formula>IF(OR(IF(ISNUMBER(C95),((NOW()-F95)/30&gt;C95+P95),FALSE), IF(ISNUMBER(D95),((O95-G95)&gt;D95+Q95),FALSE)),1,0)</formula>
    </cfRule>
    <cfRule type="expression" dxfId="30" priority="33">
      <formula>IF(OR(IF(ISNUMBER(C95),((NOW()-F95)/30&gt;C95-M95+P95),FALSE), IF(ISNUMBER(D95),((O95-G95)&gt;D95-N95+Q95),FALSE)),1,0)</formula>
    </cfRule>
  </conditionalFormatting>
  <conditionalFormatting sqref="B96">
    <cfRule type="expression" dxfId="29" priority="28" stopIfTrue="1">
      <formula>R96</formula>
    </cfRule>
    <cfRule type="expression" dxfId="28" priority="29" stopIfTrue="1">
      <formula>IF(OR(IF(ISNUMBER(C96),((NOW()-F96)/30&gt;C96+P96),FALSE), IF(ISNUMBER(D96),((O96-G96)&gt;D96+Q96),FALSE)),1,0)</formula>
    </cfRule>
    <cfRule type="expression" dxfId="27" priority="30">
      <formula>IF(OR(IF(ISNUMBER(C96),((NOW()-F96)/30&gt;C96-M96+P96),FALSE), IF(ISNUMBER(D96),((O96-G96)&gt;D96-N96+Q96),FALSE)),1,0)</formula>
    </cfRule>
  </conditionalFormatting>
  <conditionalFormatting sqref="B97">
    <cfRule type="expression" dxfId="26" priority="25" stopIfTrue="1">
      <formula>R97</formula>
    </cfRule>
    <cfRule type="expression" dxfId="25" priority="26" stopIfTrue="1">
      <formula>IF(OR(IF(ISNUMBER(C97),((NOW()-F97)/30&gt;C97+P97),FALSE), IF(ISNUMBER(D97),((O97-G97)&gt;D97+Q97),FALSE)),1,0)</formula>
    </cfRule>
    <cfRule type="expression" dxfId="24" priority="27">
      <formula>IF(OR(IF(ISNUMBER(C97),((NOW()-F97)/30&gt;C97-M97+P97),FALSE), IF(ISNUMBER(D97),((O97-G97)&gt;D97-N97+Q97),FALSE)),1,0)</formula>
    </cfRule>
  </conditionalFormatting>
  <conditionalFormatting sqref="B98">
    <cfRule type="expression" dxfId="23" priority="22" stopIfTrue="1">
      <formula>R98</formula>
    </cfRule>
    <cfRule type="expression" dxfId="22" priority="23" stopIfTrue="1">
      <formula>IF(OR(IF(ISNUMBER(C98),((NOW()-F98)/30&gt;C98+P98),FALSE), IF(ISNUMBER(D98),((O98-G98)&gt;D98+Q98),FALSE)),1,0)</formula>
    </cfRule>
    <cfRule type="expression" dxfId="21" priority="24">
      <formula>IF(OR(IF(ISNUMBER(C98),((NOW()-F98)/30&gt;C98-M98+P98),FALSE), IF(ISNUMBER(D98),((O98-G98)&gt;D98-N98+Q98),FALSE)),1,0)</formula>
    </cfRule>
  </conditionalFormatting>
  <conditionalFormatting sqref="B99">
    <cfRule type="expression" dxfId="20" priority="19" stopIfTrue="1">
      <formula>R99</formula>
    </cfRule>
    <cfRule type="expression" dxfId="19" priority="20" stopIfTrue="1">
      <formula>IF(OR(IF(ISNUMBER(C99),((NOW()-F99)/30&gt;C99+P99),FALSE), IF(ISNUMBER(D99),((O99-G99)&gt;D99+Q99),FALSE)),1,0)</formula>
    </cfRule>
    <cfRule type="expression" dxfId="18" priority="21">
      <formula>IF(OR(IF(ISNUMBER(C99),((NOW()-F99)/30&gt;C99-M99+P99),FALSE), IF(ISNUMBER(D99),((O99-G99)&gt;D99-N99+Q99),FALSE)),1,0)</formula>
    </cfRule>
  </conditionalFormatting>
  <conditionalFormatting sqref="B100">
    <cfRule type="expression" dxfId="17" priority="16" stopIfTrue="1">
      <formula>R100</formula>
    </cfRule>
    <cfRule type="expression" dxfId="16" priority="17" stopIfTrue="1">
      <formula>IF(OR(IF(ISNUMBER(C100),((NOW()-F100)/30&gt;C100+P100),FALSE), IF(ISNUMBER(D100),((O100-G100)&gt;D100+Q100),FALSE)),1,0)</formula>
    </cfRule>
    <cfRule type="expression" dxfId="15" priority="18">
      <formula>IF(OR(IF(ISNUMBER(C100),((NOW()-F100)/30&gt;C100-M100+P100),FALSE), IF(ISNUMBER(D100),((O100-G100)&gt;D100-N100+Q100),FALSE)),1,0)</formula>
    </cfRule>
  </conditionalFormatting>
  <conditionalFormatting sqref="B101">
    <cfRule type="expression" dxfId="14" priority="13" stopIfTrue="1">
      <formula>R101</formula>
    </cfRule>
    <cfRule type="expression" dxfId="13" priority="14" stopIfTrue="1">
      <formula>IF(OR(IF(ISNUMBER(C101),((NOW()-F101)/30&gt;C101+P101),FALSE), IF(ISNUMBER(D101),((O101-G101)&gt;D101+Q101),FALSE)),1,0)</formula>
    </cfRule>
    <cfRule type="expression" dxfId="12" priority="15">
      <formula>IF(OR(IF(ISNUMBER(C101),((NOW()-F101)/30&gt;C101-M101+P101),FALSE), IF(ISNUMBER(D101),((O101-G101)&gt;D101-N101+Q101),FALSE)),1,0)</formula>
    </cfRule>
  </conditionalFormatting>
  <conditionalFormatting sqref="B102">
    <cfRule type="expression" dxfId="11" priority="10" stopIfTrue="1">
      <formula>R102</formula>
    </cfRule>
    <cfRule type="expression" dxfId="10" priority="11" stopIfTrue="1">
      <formula>IF(OR(IF(ISNUMBER(C102),((NOW()-F102)/30&gt;C102+P102),FALSE), IF(ISNUMBER(D102),((O102-G102)&gt;D102+Q102),FALSE)),1,0)</formula>
    </cfRule>
    <cfRule type="expression" dxfId="9" priority="12">
      <formula>IF(OR(IF(ISNUMBER(C102),((NOW()-F102)/30&gt;C102-M102+P102),FALSE), IF(ISNUMBER(D102),((O102-G102)&gt;D102-N102+Q102),FALSE)),1,0)</formula>
    </cfRule>
  </conditionalFormatting>
  <conditionalFormatting sqref="B103">
    <cfRule type="expression" dxfId="8" priority="7" stopIfTrue="1">
      <formula>R103</formula>
    </cfRule>
    <cfRule type="expression" dxfId="7" priority="8" stopIfTrue="1">
      <formula>IF(OR(IF(ISNUMBER(C103),((NOW()-F103)/30&gt;C103+P103),FALSE), IF(ISNUMBER(D103),((O103-G103)&gt;D103+Q103),FALSE)),1,0)</formula>
    </cfRule>
    <cfRule type="expression" dxfId="6" priority="9">
      <formula>IF(OR(IF(ISNUMBER(C103),((NOW()-F103)/30&gt;C103-M103+P103),FALSE), IF(ISNUMBER(D103),((O103-G103)&gt;D103-N103+Q103),FALSE)),1,0)</formula>
    </cfRule>
  </conditionalFormatting>
  <conditionalFormatting sqref="B104">
    <cfRule type="expression" dxfId="5" priority="4" stopIfTrue="1">
      <formula>R104</formula>
    </cfRule>
    <cfRule type="expression" dxfId="4" priority="5" stopIfTrue="1">
      <formula>IF(OR(IF(ISNUMBER(C104),((NOW()-F104)/30&gt;C104+P104),FALSE), IF(ISNUMBER(D104),((O104-G104)&gt;D104+Q104),FALSE)),1,0)</formula>
    </cfRule>
    <cfRule type="expression" dxfId="3" priority="6">
      <formula>IF(OR(IF(ISNUMBER(C104),((NOW()-F104)/30&gt;C104-M104+P104),FALSE), IF(ISNUMBER(D104),((O104-G104)&gt;D104-N104+Q104),FALSE)),1,0)</formula>
    </cfRule>
  </conditionalFormatting>
  <conditionalFormatting sqref="B105">
    <cfRule type="expression" dxfId="2" priority="1" stopIfTrue="1">
      <formula>R105</formula>
    </cfRule>
    <cfRule type="expression" dxfId="1" priority="2" stopIfTrue="1">
      <formula>IF(OR(IF(ISNUMBER(C105),((NOW()-F105)/30&gt;C105+P105),FALSE), IF(ISNUMBER(D105),((O105-G105)&gt;D105+Q105),FALSE)),1,0)</formula>
    </cfRule>
    <cfRule type="expression" dxfId="0" priority="3">
      <formula>IF(OR(IF(ISNUMBER(C105),((NOW()-F105)/30&gt;C105-M105+P105),FALSE), IF(ISNUMBER(D105),((O105-G105)&gt;D105-N105+Q105),FALSE)),1,0)</formula>
    </cfRule>
  </conditionalFormatting>
  <hyperlinks>
    <hyperlink ref="G2" r:id="rId1" display="http://mvdirona.com/2015/03/maintenance-log/ ‎"/>
    <hyperlink ref="G2:J2" r:id="rId2" display="https://mvdirona.com/2018/11/updating-the-maintenance-log/"/>
  </hyperlinks>
  <pageMargins left="0.7" right="0.7" top="0.75" bottom="0.75" header="0.3" footer="0.3"/>
  <pageSetup scale="90" orientation="portrait" horizontalDpi="0" verticalDpi="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Dirona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 Hamilton</cp:lastModifiedBy>
  <cp:lastPrinted>2014-01-01T22:05:19Z</cp:lastPrinted>
  <dcterms:created xsi:type="dcterms:W3CDTF">2014-01-01T04:03:14Z</dcterms:created>
  <dcterms:modified xsi:type="dcterms:W3CDTF">2021-08-21T00:17:40Z</dcterms:modified>
</cp:coreProperties>
</file>